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Отчет МСУ инфра" sheetId="1" state="visible" r:id="rId3"/>
    <sheet name="Отчет МСУ Переселен" sheetId="2" state="visible" r:id="rId4"/>
    <sheet name="Отчет МСУ градо" sheetId="3" state="visible" r:id="rId5"/>
  </sheets>
  <externalReferences>
    <externalReference r:id="rId1"/>
    <externalReference r:id="rId2"/>
  </externalReferences>
  <definedNames>
    <definedName name="Print_Titles" localSheetId="0" hidden="0">'Отчет МСУ инфра'!$A:$B,'Отчет МСУ инфра'!$9:$14</definedName>
    <definedName name="_xlnm.Print_Area" localSheetId="0">'Отчет МСУ инфра'!$A$1:$AB$23</definedName>
    <definedName name="Print_Titles" localSheetId="1" hidden="0">'Отчет МСУ Переселен'!$A:$B,'Отчет МСУ Переселен'!$10:$15</definedName>
    <definedName name="Print_Titles" localSheetId="2" hidden="0">'Отчет МСУ градо'!$A:$B,'Отчет МСУ градо'!$9:$14</definedName>
    <definedName name="Print_Area" localSheetId="2">'Отчет МСУ градо'!$A$1:$AB$27</definedName>
  </definedNames>
  <calcPr/>
</workbook>
</file>

<file path=xl/sharedStrings.xml><?xml version="1.0" encoding="utf-8"?>
<sst xmlns="http://schemas.openxmlformats.org/spreadsheetml/2006/main" count="84" uniqueCount="84">
  <si>
    <t>Отчет</t>
  </si>
  <si>
    <t xml:space="preserve">об оценке достижения органами местного самоуправления муниципальных образований Оренбургской области результатов использования субсидий</t>
  </si>
  <si>
    <t xml:space="preserve">по состоянию на 30 июня 2025 года</t>
  </si>
  <si>
    <t xml:space="preserve">Министерство строительства, жилищно-коммунального, дорожного хозяйства и транспорта Оренбургской области</t>
  </si>
  <si>
    <t xml:space="preserve">(наименование главного распорядителя средств областного бюджета)</t>
  </si>
  <si>
    <t xml:space="preserve">№ п/п</t>
  </si>
  <si>
    <r>
      <t xml:space="preserve">Наименование субсидии</t>
    </r>
    <r>
      <rPr>
        <vertAlign val="superscript"/>
        <sz val="10"/>
        <rFont val="Times New Roman"/>
      </rPr>
      <t>*)</t>
    </r>
  </si>
  <si>
    <t xml:space="preserve">Код целевой статьи расходов областного бюджета</t>
  </si>
  <si>
    <t xml:space="preserve">Код главного распорядителя бюджетных средств областного бюджета</t>
  </si>
  <si>
    <t xml:space="preserve">Наименование муниципального образования</t>
  </si>
  <si>
    <t xml:space="preserve">Реквизиты соглашения о предоставлении субсидии</t>
  </si>
  <si>
    <t xml:space="preserve">Предусмотрено соглашением</t>
  </si>
  <si>
    <t xml:space="preserve">Перечислено в местный бюджет</t>
  </si>
  <si>
    <t>Фактически</t>
  </si>
  <si>
    <t xml:space="preserve">Результат использования субсидии</t>
  </si>
  <si>
    <t xml:space="preserve">объем средств (тыс. рублей)</t>
  </si>
  <si>
    <t xml:space="preserve">доля софинансирования за счет средств (процентов)</t>
  </si>
  <si>
    <t xml:space="preserve">предусмотрено соглашением о предоставлении субсидии</t>
  </si>
  <si>
    <t xml:space="preserve">фактическое достижение значения на отчетную дату</t>
  </si>
  <si>
    <t xml:space="preserve">причины недостижения</t>
  </si>
  <si>
    <t>всего</t>
  </si>
  <si>
    <t xml:space="preserve">в том числе за счет:</t>
  </si>
  <si>
    <t xml:space="preserve">федерального бюджета</t>
  </si>
  <si>
    <t xml:space="preserve">областного бюджета</t>
  </si>
  <si>
    <t xml:space="preserve">местного бюджета</t>
  </si>
  <si>
    <t xml:space="preserve">наименование результата использования субсидии</t>
  </si>
  <si>
    <t xml:space="preserve">единица измерения</t>
  </si>
  <si>
    <t>значение</t>
  </si>
  <si>
    <t xml:space="preserve">номер соглашения</t>
  </si>
  <si>
    <t xml:space="preserve">дата заключения соглашения</t>
  </si>
  <si>
    <t>Всего</t>
  </si>
  <si>
    <t>1.</t>
  </si>
  <si>
    <t xml:space="preserve">Субсидия бюджетам муниципальных образований на создание объектов инфраструктуры в целях реализации проектов по развитию территорий, расположенных в границах населенных пунктов, предусматривающих строительство жилья</t>
  </si>
  <si>
    <t>234079Д860</t>
  </si>
  <si>
    <t>г.Оренбург</t>
  </si>
  <si>
    <t>851-201-2025-00263</t>
  </si>
  <si>
    <t>11.02.2025</t>
  </si>
  <si>
    <t xml:space="preserve">Количество построенных объектов инфраструктуры в целях реализации проектов по развитию территорий, расположенных в границах населенных пунктов, предусматривающих строительство жилья, которые ранее финансировались с привлечением средств федерального бюджета в рамках федерального проекта "Жилье"</t>
  </si>
  <si>
    <t>единица</t>
  </si>
  <si>
    <t xml:space="preserve">результат будет достигнут до конца 2025 года</t>
  </si>
  <si>
    <t>2.</t>
  </si>
  <si>
    <t xml:space="preserve">Субсидии бюджетам муниципальных образований на создание объектов транспортной инфраструктуры в целях реализации инфраструктурных проектов</t>
  </si>
  <si>
    <t xml:space="preserve">г. Оренбург</t>
  </si>
  <si>
    <t>851-201-2024-00521</t>
  </si>
  <si>
    <t>14.03.2024</t>
  </si>
  <si>
    <t xml:space="preserve">Построено транспортных развязок в г. Оренбурге для обеспечения транспортной доступности к территории ограниченной улицей Гаранькина, шоссе Загородным, перспективной магистралью районного значения, территорией городских округов</t>
  </si>
  <si>
    <t xml:space="preserve">Ответственный исполнитель:</t>
  </si>
  <si>
    <t xml:space="preserve">Захарова Е.Н., тел. 66-63-95 (доб. 3)</t>
  </si>
  <si>
    <t xml:space="preserve">об оценке достижения органами местного самоуправления муниципальных образований Оренбургской области</t>
  </si>
  <si>
    <t xml:space="preserve">результатов использования субсидий</t>
  </si>
  <si>
    <t xml:space="preserve">Наименование субсидии</t>
  </si>
  <si>
    <t xml:space="preserve">Фонда содействия реформиро-ванию ЖКХ</t>
  </si>
  <si>
    <t xml:space="preserve">Фонда содействия реформированию ЖКХ</t>
  </si>
  <si>
    <t xml:space="preserve">реализованы мероприятия по переселению граждан из домов блокированной застройки, признанных аварийными </t>
  </si>
  <si>
    <t xml:space="preserve">тыс. кв. м</t>
  </si>
  <si>
    <t xml:space="preserve">Субсидии                    бюджетам муниципальных об-разований на реализацию мероприятий по переселению граждан из домов блокированной застройки, признанных аварийными </t>
  </si>
  <si>
    <t xml:space="preserve">Нижнепавловский сельсовет Оренбургского района</t>
  </si>
  <si>
    <t xml:space="preserve">851-201-2024-00591 (851-201-2024-00591/4)</t>
  </si>
  <si>
    <t xml:space="preserve">10.09.2024 (14.02.2025)</t>
  </si>
  <si>
    <t xml:space="preserve">Субсидии                    бюджетам муниципальных об-разований на реализацию мероприятий по переселению граждан из многокварирных домов, признанных аварийными после 1 января 2022 года, находящихся под угрозой обрушения</t>
  </si>
  <si>
    <t xml:space="preserve">Грачевский сельсовет Грачевского района</t>
  </si>
  <si>
    <t xml:space="preserve">851-201-2024-00592 (851-201-2024-00592/2)</t>
  </si>
  <si>
    <t xml:space="preserve">22.10.2024 (14.02.2025)</t>
  </si>
  <si>
    <t xml:space="preserve">реализованы мероприятия по переселению  граждан из многоквартирных домов, признанных аварийными после 1 января 2022 года, находящихся под угрозой обрушения</t>
  </si>
  <si>
    <t xml:space="preserve">расселенная площадь жилых домов (жилых помещений), признанных аварийными, расположенных на территории исторического центра регионального значения город Оренбург</t>
  </si>
  <si>
    <t>3.</t>
  </si>
  <si>
    <t xml:space="preserve"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территорий"/средств областного бюджета</t>
  </si>
  <si>
    <t>851-201-2025-00177</t>
  </si>
  <si>
    <t>14.02.2025</t>
  </si>
  <si>
    <t xml:space="preserve">реализованы мероприятия, предусмотренные региональной программой переселения граждан из непригодного для проживания жилищного фонда</t>
  </si>
  <si>
    <t xml:space="preserve">Литвинова Н.О., тел. 67-40-45 (доб. 2)</t>
  </si>
  <si>
    <t>-</t>
  </si>
  <si>
    <t xml:space="preserve">Софинансирование мероприятий по подготовке документов в области градостроительной деятельности</t>
  </si>
  <si>
    <t xml:space="preserve">г. Бузулук</t>
  </si>
  <si>
    <t>851-201-2025-00160</t>
  </si>
  <si>
    <t>27.01.2025</t>
  </si>
  <si>
    <t xml:space="preserve">Подготовленный проект</t>
  </si>
  <si>
    <t xml:space="preserve">Аксютинский сельсовет Асекеевского района</t>
  </si>
  <si>
    <t>851-201-2025-00156</t>
  </si>
  <si>
    <t xml:space="preserve">Воздвиженский сельсовет Асекеевского района</t>
  </si>
  <si>
    <t>851-201-2025-00159</t>
  </si>
  <si>
    <t xml:space="preserve">Кислинский сельсовет Асекеевского района</t>
  </si>
  <si>
    <t>851-201-2025-00158</t>
  </si>
  <si>
    <t xml:space="preserve">Родионов И.А., тел. 66-77-46 (доб. 3)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</si>
</sst>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&quot;-&quot;??_р_._-;_-@_-"/>
  </numFmts>
  <fonts count="19">
    <font>
      <sz val="11.000000"/>
      <color theme="1"/>
      <name val="Calibri"/>
      <scheme val="minor"/>
    </font>
    <font>
      <sz val="10.000000"/>
      <name val="Arial Cyr"/>
    </font>
    <font>
      <sz val="11.000000"/>
      <name val="Calibri"/>
      <scheme val="minor"/>
    </font>
    <font>
      <sz val="11.000000"/>
      <name val="Times New Roman"/>
    </font>
    <font>
      <sz val="11.000000"/>
      <color rgb="FF00B050"/>
      <name val="Times New Roman"/>
    </font>
    <font>
      <u/>
      <sz val="11.000000"/>
      <color rgb="FF00B050"/>
      <name val="Times New Roman"/>
    </font>
    <font>
      <u/>
      <sz val="11.000000"/>
      <name val="Times New Roman"/>
    </font>
    <font>
      <sz val="12.000000"/>
      <name val="Times New Roman"/>
    </font>
    <font>
      <sz val="10.000000"/>
      <name val="Calibri"/>
      <scheme val="minor"/>
    </font>
    <font>
      <sz val="10.000000"/>
      <name val="Times New Roman"/>
    </font>
    <font>
      <sz val="10.000000"/>
      <color rgb="FF0070C0"/>
      <name val="Times New Roman"/>
    </font>
    <font>
      <sz val="11.000000"/>
      <color indexed="2"/>
      <name val="Calibri"/>
      <scheme val="minor"/>
    </font>
    <font>
      <sz val="11.000000"/>
      <color theme="1"/>
      <name val="Times New Roman"/>
    </font>
    <font>
      <u/>
      <sz val="11.000000"/>
      <color theme="1"/>
      <name val="Times New Roman"/>
    </font>
    <font>
      <sz val="12.000000"/>
      <color theme="1"/>
      <name val="Times New Roman"/>
    </font>
    <font>
      <sz val="10.000000"/>
      <color theme="1"/>
      <name val="Calibri"/>
      <scheme val="minor"/>
    </font>
    <font>
      <sz val="10.000000"/>
      <color theme="1"/>
      <name val="Times New Roman"/>
    </font>
    <font>
      <sz val="10.000000"/>
      <color rgb="FF0070C0"/>
      <name val="Calibri"/>
      <scheme val="minor"/>
    </font>
    <font>
      <sz val="10.000000"/>
      <color indexed="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4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none"/>
      <diagonal style="none"/>
    </border>
    <border>
      <left style="thin">
        <color auto="1"/>
      </left>
      <right style="none"/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  <diagonal style="none"/>
    </border>
    <border>
      <left style="none"/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theme="1" tint="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 tint="0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 tint="0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280">
    <xf fontId="0" fillId="0" borderId="0" numFmtId="0" xfId="0"/>
    <xf fontId="2" fillId="0" borderId="0" numFmtId="0" xfId="0" applyFont="1"/>
    <xf fontId="3" fillId="0" borderId="0" numFmtId="0" xfId="0" applyFont="1" applyAlignment="1">
      <alignment horizontal="right" vertical="center"/>
    </xf>
    <xf fontId="4" fillId="0" borderId="0" numFmtId="0" xfId="0" applyFont="1"/>
    <xf fontId="3" fillId="0" borderId="0" numFmtId="0" xfId="0" applyFont="1" applyAlignment="1">
      <alignment horizontal="center"/>
    </xf>
    <xf fontId="3" fillId="0" borderId="0" numFmtId="0" xfId="0" applyFont="1"/>
    <xf fontId="5" fillId="0" borderId="0" numFmtId="0" xfId="0" applyFont="1" applyAlignment="1">
      <alignment wrapText="1"/>
    </xf>
    <xf fontId="6" fillId="0" borderId="0" numFmtId="0" xfId="0" applyFont="1" applyAlignment="1">
      <alignment horizontal="center" wrapText="1"/>
    </xf>
    <xf fontId="2" fillId="0" borderId="0" numFmtId="4" xfId="0" applyNumberFormat="1" applyFont="1"/>
    <xf fontId="4" fillId="0" borderId="0" numFmtId="0" xfId="0" applyFont="1" applyAlignment="1">
      <alignment wrapText="1"/>
    </xf>
    <xf fontId="3" fillId="0" borderId="0" numFmtId="0" xfId="0" applyFont="1" applyAlignment="1">
      <alignment horizontal="center" wrapText="1"/>
    </xf>
    <xf fontId="7" fillId="0" borderId="0" numFmtId="0" xfId="0" applyFont="1"/>
    <xf fontId="8" fillId="0" borderId="0" numFmtId="0" xfId="0" applyFont="1" applyAlignment="1">
      <alignment wrapText="1"/>
    </xf>
    <xf fontId="9" fillId="0" borderId="1" numFmtId="0" xfId="0" applyFont="1" applyBorder="1" applyAlignment="1">
      <alignment horizontal="center" vertical="top" wrapText="1"/>
    </xf>
    <xf fontId="9" fillId="0" borderId="2" numFmtId="0" xfId="0" applyFont="1" applyBorder="1" applyAlignment="1">
      <alignment horizontal="center" vertical="top" wrapText="1"/>
    </xf>
    <xf fontId="9" fillId="0" borderId="3" numFmtId="0" xfId="0" applyFont="1" applyBorder="1" applyAlignment="1">
      <alignment horizontal="center" vertical="top" wrapText="1"/>
    </xf>
    <xf fontId="9" fillId="0" borderId="4" numFmtId="0" xfId="0" applyFont="1" applyBorder="1" applyAlignment="1">
      <alignment horizontal="center" vertical="top" wrapText="1"/>
    </xf>
    <xf fontId="9" fillId="0" borderId="5" numFmtId="0" xfId="0" applyFont="1" applyBorder="1" applyAlignment="1">
      <alignment horizontal="center" vertical="top" wrapText="1"/>
    </xf>
    <xf fontId="9" fillId="0" borderId="6" numFmtId="0" xfId="0" applyFont="1" applyBorder="1" applyAlignment="1">
      <alignment horizontal="center" vertical="top" wrapText="1"/>
    </xf>
    <xf fontId="9" fillId="0" borderId="7" numFmtId="0" xfId="0" applyFont="1" applyBorder="1" applyAlignment="1">
      <alignment horizontal="center" vertical="top" wrapText="1"/>
    </xf>
    <xf fontId="9" fillId="0" borderId="8" numFmtId="0" xfId="0" applyFont="1" applyBorder="1" applyAlignment="1">
      <alignment horizontal="center" vertical="top" wrapText="1"/>
    </xf>
    <xf fontId="9" fillId="0" borderId="9" numFmtId="0" xfId="0" applyFont="1" applyBorder="1" applyAlignment="1">
      <alignment horizontal="center" vertical="top" wrapText="1"/>
    </xf>
    <xf fontId="9" fillId="0" borderId="10" numFmtId="0" xfId="0" applyFont="1" applyBorder="1" applyAlignment="1">
      <alignment horizontal="center" vertical="top" wrapText="1"/>
    </xf>
    <xf fontId="9" fillId="0" borderId="11" numFmtId="0" xfId="0" applyFont="1" applyBorder="1" applyAlignment="1">
      <alignment horizontal="center" vertical="top" wrapText="1"/>
    </xf>
    <xf fontId="9" fillId="0" borderId="12" numFmtId="0" xfId="0" applyFont="1" applyBorder="1" applyAlignment="1">
      <alignment horizontal="center" vertical="top" wrapText="1"/>
    </xf>
    <xf fontId="9" fillId="0" borderId="13" numFmtId="0" xfId="0" applyFont="1" applyBorder="1" applyAlignment="1">
      <alignment horizontal="center" vertical="top" wrapText="1"/>
    </xf>
    <xf fontId="9" fillId="0" borderId="14" numFmtId="0" xfId="0" applyFont="1" applyBorder="1" applyAlignment="1">
      <alignment horizontal="center" vertical="top" wrapText="1"/>
    </xf>
    <xf fontId="9" fillId="0" borderId="15" numFmtId="0" xfId="0" applyFont="1" applyBorder="1" applyAlignment="1">
      <alignment horizontal="center" vertical="top" wrapText="1"/>
    </xf>
    <xf fontId="9" fillId="0" borderId="15" numFmtId="0" xfId="0" applyFont="1" applyBorder="1" applyAlignment="1">
      <alignment horizontal="center" vertical="center" wrapText="1"/>
    </xf>
    <xf fontId="9" fillId="2" borderId="7" numFmtId="0" xfId="0" applyFont="1" applyFill="1" applyBorder="1" applyAlignment="1">
      <alignment horizontal="center" vertical="center" wrapText="1"/>
    </xf>
    <xf fontId="9" fillId="2" borderId="4" numFmtId="0" xfId="0" applyFont="1" applyFill="1" applyBorder="1" applyAlignment="1">
      <alignment horizontal="left" vertical="top" wrapText="1"/>
    </xf>
    <xf fontId="9" fillId="2" borderId="5" numFmtId="0" xfId="0" applyFont="1" applyFill="1" applyBorder="1" applyAlignment="1">
      <alignment horizontal="left" vertical="top" wrapText="1"/>
    </xf>
    <xf fontId="9" fillId="2" borderId="6" numFmtId="0" xfId="0" applyFont="1" applyFill="1" applyBorder="1" applyAlignment="1">
      <alignment horizontal="left" vertical="top" wrapText="1"/>
    </xf>
    <xf fontId="9" fillId="2" borderId="15" numFmtId="0" xfId="0" applyFont="1" applyFill="1" applyBorder="1" applyAlignment="1">
      <alignment horizontal="center" vertical="top" wrapText="1"/>
    </xf>
    <xf fontId="10" fillId="2" borderId="15" numFmtId="4" xfId="0" applyNumberFormat="1" applyFont="1" applyFill="1" applyBorder="1" applyAlignment="1">
      <alignment horizontal="right" vertical="top" wrapText="1"/>
    </xf>
    <xf fontId="10" fillId="2" borderId="7" numFmtId="2" xfId="1" applyNumberFormat="1" applyFont="1" applyFill="1" applyBorder="1" applyAlignment="1">
      <alignment horizontal="right" vertical="top"/>
    </xf>
    <xf fontId="10" fillId="2" borderId="15" numFmtId="0" xfId="0" applyFont="1" applyFill="1" applyBorder="1" applyAlignment="1">
      <alignment horizontal="left" vertical="center" wrapText="1"/>
    </xf>
    <xf fontId="9" fillId="2" borderId="7" numFmtId="49" xfId="1" applyNumberFormat="1" applyFont="1" applyFill="1" applyBorder="1" applyAlignment="1" applyProtection="1">
      <alignment horizontal="left" vertical="top"/>
      <protection locked="0"/>
    </xf>
    <xf fontId="9" fillId="2" borderId="15" numFmtId="3" xfId="0" applyNumberFormat="1" applyFont="1" applyFill="1" applyBorder="1" applyAlignment="1">
      <alignment horizontal="center" vertical="top" wrapText="1"/>
    </xf>
    <xf fontId="9" fillId="2" borderId="15" numFmtId="3" xfId="0" applyNumberFormat="1" applyFont="1" applyFill="1" applyBorder="1" applyAlignment="1">
      <alignment horizontal="right" vertical="top" wrapText="1"/>
    </xf>
    <xf fontId="9" fillId="2" borderId="15" numFmtId="0" xfId="0" applyFont="1" applyFill="1" applyBorder="1" applyAlignment="1">
      <alignment horizontal="left" vertical="top" wrapText="1"/>
    </xf>
    <xf fontId="9" fillId="3" borderId="1" numFmtId="0" xfId="0" applyFont="1" applyFill="1" applyBorder="1" applyAlignment="1">
      <alignment horizontal="center" vertical="top" wrapText="1"/>
    </xf>
    <xf fontId="9" fillId="3" borderId="1" numFmtId="0" xfId="0" applyFont="1" applyFill="1" applyBorder="1" applyAlignment="1">
      <alignment vertical="top" wrapText="1"/>
    </xf>
    <xf fontId="9" fillId="3" borderId="1" numFmtId="0" xfId="1" applyFont="1" applyFill="1" applyBorder="1" applyAlignment="1">
      <alignment horizontal="center" vertical="top"/>
    </xf>
    <xf fontId="9" fillId="3" borderId="1" numFmtId="0" xfId="0" applyFont="1" applyFill="1" applyBorder="1" applyAlignment="1">
      <alignment horizontal="left" vertical="top" wrapText="1"/>
    </xf>
    <xf fontId="9" fillId="3" borderId="1" numFmtId="49" xfId="0" applyNumberFormat="1" applyFont="1" applyFill="1" applyBorder="1" applyAlignment="1">
      <alignment horizontal="center" vertical="top" wrapText="1"/>
    </xf>
    <xf fontId="10" fillId="3" borderId="1" numFmtId="4" xfId="0" applyNumberFormat="1" applyFont="1" applyFill="1" applyBorder="1" applyAlignment="1">
      <alignment horizontal="right" vertical="top" wrapText="1"/>
    </xf>
    <xf fontId="9" fillId="3" borderId="7" numFmtId="4" xfId="0" applyNumberFormat="1" applyFont="1" applyFill="1" applyBorder="1" applyAlignment="1">
      <alignment horizontal="right" vertical="top" wrapText="1"/>
    </xf>
    <xf fontId="10" fillId="3" borderId="7" numFmtId="2" xfId="1" applyNumberFormat="1" applyFont="1" applyFill="1" applyBorder="1" applyAlignment="1">
      <alignment vertical="top"/>
    </xf>
    <xf fontId="10" fillId="3" borderId="7" numFmtId="2" xfId="1" applyNumberFormat="1" applyFont="1" applyFill="1" applyBorder="1" applyAlignment="1">
      <alignment horizontal="right" vertical="top"/>
    </xf>
    <xf fontId="10" fillId="3" borderId="7" numFmtId="4" xfId="0" applyNumberFormat="1" applyFont="1" applyFill="1" applyBorder="1" applyAlignment="1">
      <alignment horizontal="right" vertical="top" wrapText="1"/>
    </xf>
    <xf fontId="10" fillId="3" borderId="7" numFmtId="2" xfId="1" applyNumberFormat="1" applyFont="1" applyFill="1" applyBorder="1" applyAlignment="1">
      <alignment horizontal="right" indent="1" vertical="top"/>
    </xf>
    <xf fontId="9" fillId="3" borderId="7" numFmtId="0" xfId="0" applyFont="1" applyFill="1" applyBorder="1" applyAlignment="1">
      <alignment vertical="top" wrapText="1"/>
    </xf>
    <xf fontId="9" fillId="3" borderId="7" numFmtId="0" xfId="0" applyFont="1" applyFill="1" applyBorder="1" applyAlignment="1">
      <alignment horizontal="center" vertical="top" wrapText="1"/>
    </xf>
    <xf fontId="9" fillId="2" borderId="4" numFmtId="0" xfId="0" applyFont="1" applyFill="1" applyBorder="1" applyAlignment="1">
      <alignment horizontal="left" vertical="center" wrapText="1"/>
    </xf>
    <xf fontId="9" fillId="2" borderId="11" numFmtId="0" xfId="0" applyFont="1" applyFill="1" applyBorder="1" applyAlignment="1">
      <alignment horizontal="left" vertical="center" wrapText="1"/>
    </xf>
    <xf fontId="9" fillId="2" borderId="3" numFmtId="0" xfId="0" applyFont="1" applyFill="1" applyBorder="1" applyAlignment="1">
      <alignment horizontal="left" vertical="center" wrapText="1"/>
    </xf>
    <xf fontId="9" fillId="2" borderId="1" numFmtId="0" xfId="0" applyFont="1" applyFill="1" applyBorder="1" applyAlignment="1">
      <alignment horizontal="center" vertical="center" wrapText="1"/>
    </xf>
    <xf fontId="10" fillId="2" borderId="1" numFmtId="4" xfId="0" applyNumberFormat="1" applyFont="1" applyFill="1" applyBorder="1" applyAlignment="1">
      <alignment horizontal="right" vertical="top" wrapText="1"/>
    </xf>
    <xf fontId="9" fillId="2" borderId="15" numFmtId="0" xfId="0" applyFont="1" applyFill="1" applyBorder="1" applyAlignment="1">
      <alignment vertical="top" wrapText="1"/>
    </xf>
    <xf fontId="9" fillId="2" borderId="7" numFmtId="0" xfId="0" applyFont="1" applyFill="1" applyBorder="1" applyAlignment="1">
      <alignment vertical="top" wrapText="1"/>
    </xf>
    <xf fontId="9" fillId="3" borderId="4" numFmtId="0" xfId="1" applyFont="1" applyFill="1" applyBorder="1" applyAlignment="1">
      <alignment horizontal="center" vertical="top"/>
    </xf>
    <xf fontId="9" fillId="3" borderId="16" numFmtId="0" xfId="1" applyFont="1" applyFill="1" applyBorder="1" applyAlignment="1">
      <alignment horizontal="center" vertical="top"/>
    </xf>
    <xf fontId="9" fillId="3" borderId="17" numFmtId="0" xfId="1" applyFont="1" applyFill="1" applyBorder="1" applyAlignment="1">
      <alignment horizontal="center" vertical="top"/>
    </xf>
    <xf fontId="9" fillId="3" borderId="17" numFmtId="0" xfId="0" applyFont="1" applyFill="1" applyBorder="1" applyAlignment="1">
      <alignment horizontal="left" vertical="top" wrapText="1"/>
    </xf>
    <xf fontId="9" fillId="3" borderId="17" numFmtId="0" xfId="0" applyFont="1" applyFill="1" applyBorder="1" applyAlignment="1">
      <alignment horizontal="center" vertical="top" wrapText="1"/>
    </xf>
    <xf fontId="9" fillId="3" borderId="18" numFmtId="49" xfId="0" applyNumberFormat="1" applyFont="1" applyFill="1" applyBorder="1" applyAlignment="1">
      <alignment horizontal="center" vertical="top" wrapText="1"/>
    </xf>
    <xf fontId="10" fillId="3" borderId="19" numFmtId="4" xfId="0" applyNumberFormat="1" applyFont="1" applyFill="1" applyBorder="1" applyAlignment="1">
      <alignment horizontal="right" vertical="top" wrapText="1"/>
    </xf>
    <xf fontId="9" fillId="3" borderId="14" numFmtId="4" xfId="0" applyNumberFormat="1" applyFont="1" applyFill="1" applyBorder="1" applyAlignment="1">
      <alignment horizontal="right" vertical="top" wrapText="1"/>
    </xf>
    <xf fontId="9" fillId="3" borderId="15" numFmtId="4" xfId="0" applyNumberFormat="1" applyFont="1" applyFill="1" applyBorder="1" applyAlignment="1">
      <alignment horizontal="right" vertical="top" wrapText="1"/>
    </xf>
    <xf fontId="10" fillId="3" borderId="15" numFmtId="4" xfId="0" applyNumberFormat="1" applyFont="1" applyFill="1" applyBorder="1" applyAlignment="1">
      <alignment horizontal="right" vertical="top" wrapText="1"/>
    </xf>
    <xf fontId="9" fillId="3" borderId="15" numFmtId="0" xfId="0" applyFont="1" applyFill="1" applyBorder="1" applyAlignment="1">
      <alignment vertical="top" wrapText="1"/>
    </xf>
    <xf fontId="9" fillId="3" borderId="15" numFmtId="0" xfId="0" applyFont="1" applyFill="1" applyBorder="1" applyAlignment="1">
      <alignment horizontal="center" vertical="top" wrapText="1"/>
    </xf>
    <xf fontId="9" fillId="4" borderId="0" numFmtId="0" xfId="0" applyFont="1" applyFill="1" applyAlignment="1">
      <alignment horizontal="left" vertical="top" wrapText="1"/>
    </xf>
    <xf fontId="9" fillId="4" borderId="0" numFmtId="0" xfId="1" applyFont="1" applyFill="1" applyAlignment="1">
      <alignment horizontal="center" vertical="top"/>
    </xf>
    <xf fontId="9" fillId="4" borderId="0" numFmtId="4" xfId="0" applyNumberFormat="1" applyFont="1" applyFill="1" applyAlignment="1">
      <alignment vertical="top" wrapText="1"/>
    </xf>
    <xf fontId="10" fillId="4" borderId="0" numFmtId="4" xfId="0" applyNumberFormat="1" applyFont="1" applyFill="1" applyAlignment="1">
      <alignment horizontal="right" vertical="top" wrapText="1"/>
    </xf>
    <xf fontId="9" fillId="4" borderId="0" numFmtId="4" xfId="0" applyNumberFormat="1" applyFont="1" applyFill="1" applyAlignment="1">
      <alignment horizontal="right" vertical="top" wrapText="1"/>
    </xf>
    <xf fontId="10" fillId="4" borderId="0" numFmtId="2" xfId="1" applyNumberFormat="1" applyFont="1" applyFill="1" applyAlignment="1">
      <alignment horizontal="right" vertical="top"/>
    </xf>
    <xf fontId="9" fillId="4" borderId="0" numFmtId="0" xfId="0" applyFont="1" applyFill="1" applyAlignment="1">
      <alignment horizontal="center" vertical="top" wrapText="1"/>
    </xf>
    <xf fontId="9" fillId="4" borderId="0" numFmtId="0" xfId="0" applyFont="1" applyFill="1" applyAlignment="1">
      <alignment horizontal="right" vertical="top" wrapText="1"/>
    </xf>
    <xf fontId="9" fillId="4" borderId="0" numFmtId="0" xfId="0" applyFont="1" applyFill="1" applyAlignment="1">
      <alignment vertical="top" wrapText="1"/>
    </xf>
    <xf fontId="2" fillId="4" borderId="0" numFmtId="0" xfId="0" applyFont="1" applyFill="1"/>
    <xf fontId="9" fillId="0" borderId="0" numFmtId="0" xfId="0" applyFont="1"/>
    <xf fontId="2" fillId="4" borderId="0" numFmtId="4" xfId="0" applyNumberFormat="1" applyFont="1" applyFill="1"/>
    <xf fontId="11" fillId="0" borderId="0" numFmtId="0" xfId="0" applyFont="1" applyAlignment="1">
      <alignment horizontal="left"/>
    </xf>
    <xf fontId="11" fillId="0" borderId="0" numFmtId="0" xfId="0" applyFont="1"/>
    <xf fontId="0" fillId="0" borderId="0" numFmtId="0" xfId="0"/>
    <xf fontId="12" fillId="0" borderId="0" numFmtId="0" xfId="0" applyFont="1"/>
    <xf fontId="12" fillId="0" borderId="0" numFmtId="0" xfId="0" applyFont="1" applyAlignment="1">
      <alignment horizontal="center"/>
    </xf>
    <xf fontId="13" fillId="0" borderId="0" numFmtId="0" xfId="0" applyFont="1" applyAlignment="1">
      <alignment wrapText="1"/>
    </xf>
    <xf fontId="13" fillId="0" borderId="0" numFmtId="0" xfId="0" applyFont="1" applyAlignment="1">
      <alignment horizontal="center" wrapText="1"/>
    </xf>
    <xf fontId="0" fillId="0" borderId="0" numFmtId="4" xfId="0" applyNumberFormat="1"/>
    <xf fontId="12" fillId="0" borderId="0" numFmtId="0" xfId="0" applyFont="1" applyAlignment="1">
      <alignment wrapText="1"/>
    </xf>
    <xf fontId="12" fillId="0" borderId="0" numFmtId="0" xfId="0" applyFont="1" applyAlignment="1">
      <alignment horizontal="center" wrapText="1"/>
    </xf>
    <xf fontId="14" fillId="0" borderId="0" numFmtId="0" xfId="0" applyFont="1"/>
    <xf fontId="15" fillId="0" borderId="0" numFmtId="0" xfId="0" applyFont="1" applyAlignment="1">
      <alignment wrapText="1"/>
    </xf>
    <xf fontId="16" fillId="0" borderId="1" numFmtId="0" xfId="0" applyFont="1" applyBorder="1" applyAlignment="1">
      <alignment horizontal="center" vertical="center" wrapText="1"/>
    </xf>
    <xf fontId="16" fillId="0" borderId="2" numFmtId="0" xfId="0" applyFont="1" applyBorder="1" applyAlignment="1">
      <alignment horizontal="center" vertical="center" wrapText="1"/>
    </xf>
    <xf fontId="16" fillId="0" borderId="3" numFmtId="0" xfId="0" applyFont="1" applyBorder="1" applyAlignment="1">
      <alignment horizontal="center" vertical="center" wrapText="1"/>
    </xf>
    <xf fontId="16" fillId="0" borderId="4" numFmtId="0" xfId="0" applyFont="1" applyBorder="1" applyAlignment="1">
      <alignment horizontal="center" vertical="center" wrapText="1"/>
    </xf>
    <xf fontId="16" fillId="0" borderId="5" numFmtId="0" xfId="0" applyFont="1" applyBorder="1" applyAlignment="1">
      <alignment horizontal="center" vertical="center" wrapText="1"/>
    </xf>
    <xf fontId="16" fillId="0" borderId="6" numFmtId="0" xfId="0" applyFont="1" applyBorder="1" applyAlignment="1">
      <alignment horizontal="center" vertical="center" wrapText="1"/>
    </xf>
    <xf fontId="16" fillId="0" borderId="7" numFmtId="0" xfId="0" applyFont="1" applyBorder="1" applyAlignment="1">
      <alignment horizontal="center" vertical="center" wrapText="1"/>
    </xf>
    <xf fontId="16" fillId="0" borderId="8" numFmtId="0" xfId="0" applyFont="1" applyBorder="1" applyAlignment="1">
      <alignment horizontal="center" vertical="center" wrapText="1"/>
    </xf>
    <xf fontId="16" fillId="0" borderId="9" numFmtId="0" xfId="0" applyFont="1" applyBorder="1" applyAlignment="1">
      <alignment horizontal="center" vertical="center" wrapText="1"/>
    </xf>
    <xf fontId="16" fillId="0" borderId="10" numFmtId="0" xfId="0" applyFont="1" applyBorder="1" applyAlignment="1">
      <alignment horizontal="center" vertical="center" wrapText="1"/>
    </xf>
    <xf fontId="16" fillId="0" borderId="11" numFmtId="0" xfId="0" applyFont="1" applyBorder="1" applyAlignment="1">
      <alignment horizontal="center" vertical="center" wrapText="1"/>
    </xf>
    <xf fontId="16" fillId="0" borderId="12" numFmtId="0" xfId="0" applyFont="1" applyBorder="1" applyAlignment="1">
      <alignment horizontal="center" vertical="center" wrapText="1"/>
    </xf>
    <xf fontId="16" fillId="0" borderId="13" numFmtId="0" xfId="0" applyFont="1" applyBorder="1" applyAlignment="1">
      <alignment horizontal="center" vertical="center" wrapText="1"/>
    </xf>
    <xf fontId="16" fillId="0" borderId="14" numFmtId="0" xfId="0" applyFont="1" applyBorder="1" applyAlignment="1">
      <alignment horizontal="center" vertical="center" wrapText="1"/>
    </xf>
    <xf fontId="16" fillId="0" borderId="15" numFmtId="0" xfId="0" applyFont="1" applyBorder="1" applyAlignment="1">
      <alignment horizontal="center" vertical="center" wrapText="1"/>
    </xf>
    <xf fontId="17" fillId="0" borderId="0" numFmtId="0" xfId="0" applyFont="1" applyAlignment="1">
      <alignment wrapText="1"/>
    </xf>
    <xf fontId="10" fillId="2" borderId="7" numFmtId="0" xfId="0" applyFont="1" applyFill="1" applyBorder="1" applyAlignment="1">
      <alignment horizontal="center" vertical="center" wrapText="1"/>
    </xf>
    <xf fontId="10" fillId="2" borderId="4" numFmtId="0" xfId="0" applyFont="1" applyFill="1" applyBorder="1" applyAlignment="1">
      <alignment horizontal="left" vertical="top" wrapText="1"/>
    </xf>
    <xf fontId="10" fillId="2" borderId="5" numFmtId="0" xfId="0" applyFont="1" applyFill="1" applyBorder="1" applyAlignment="1">
      <alignment horizontal="left" vertical="top" wrapText="1"/>
    </xf>
    <xf fontId="10" fillId="2" borderId="6" numFmtId="0" xfId="0" applyFont="1" applyFill="1" applyBorder="1" applyAlignment="1">
      <alignment horizontal="left" vertical="top" wrapText="1"/>
    </xf>
    <xf fontId="10" fillId="2" borderId="15" numFmtId="0" xfId="0" applyFont="1" applyFill="1" applyBorder="1" applyAlignment="1">
      <alignment horizontal="center" vertical="center" wrapText="1"/>
    </xf>
    <xf fontId="10" fillId="2" borderId="4" numFmtId="2" xfId="1" applyNumberFormat="1" applyFont="1" applyFill="1" applyBorder="1" applyAlignment="1">
      <alignment horizontal="right" vertical="top"/>
    </xf>
    <xf fontId="10" fillId="2" borderId="19" numFmtId="2" xfId="1" applyNumberFormat="1" applyFont="1" applyFill="1" applyBorder="1" applyAlignment="1">
      <alignment horizontal="right" vertical="top"/>
    </xf>
    <xf fontId="10" fillId="2" borderId="14" numFmtId="4" xfId="0" applyNumberFormat="1" applyFont="1" applyFill="1" applyBorder="1" applyAlignment="1">
      <alignment horizontal="right" vertical="top" wrapText="1"/>
    </xf>
    <xf fontId="10" fillId="2" borderId="4" numFmtId="49" xfId="0" applyNumberFormat="1" applyFont="1" applyFill="1" applyBorder="1" applyAlignment="1">
      <alignment horizontal="center" vertical="top" wrapText="1"/>
    </xf>
    <xf fontId="10" fillId="2" borderId="5" numFmtId="0" xfId="0" applyFont="1" applyFill="1" applyBorder="1" applyAlignment="1">
      <alignment horizontal="center" vertical="top" wrapText="1"/>
    </xf>
    <xf fontId="10" fillId="2" borderId="6" numFmtId="0" xfId="0" applyFont="1" applyFill="1" applyBorder="1" applyAlignment="1">
      <alignment horizontal="center" vertical="top" wrapText="1"/>
    </xf>
    <xf fontId="18" fillId="0" borderId="0" numFmtId="0" xfId="0" applyFont="1" applyAlignment="1">
      <alignment horizontal="center" vertical="center" wrapText="1"/>
    </xf>
    <xf fontId="18" fillId="0" borderId="0" numFmtId="0" xfId="1" applyFont="1" applyAlignment="1">
      <alignment horizontal="center" vertical="top"/>
    </xf>
    <xf fontId="18" fillId="4" borderId="0" numFmtId="0" xfId="1" applyFont="1" applyFill="1" applyAlignment="1">
      <alignment horizontal="center" vertical="top"/>
    </xf>
    <xf fontId="18" fillId="0" borderId="0" numFmtId="49" xfId="1" applyNumberFormat="1" applyFont="1" applyAlignment="1" applyProtection="1">
      <alignment vertical="top" wrapText="1"/>
      <protection locked="0"/>
    </xf>
    <xf fontId="18" fillId="0" borderId="0" numFmtId="49" xfId="1" applyNumberFormat="1" applyFont="1" applyAlignment="1" applyProtection="1">
      <alignment horizontal="left" shrinkToFit="1" vertical="top" wrapText="1"/>
      <protection locked="0"/>
    </xf>
    <xf fontId="18" fillId="0" borderId="0" numFmtId="4" xfId="0" applyNumberFormat="1" applyFont="1" applyAlignment="1">
      <alignment horizontal="left" vertical="top" wrapText="1"/>
    </xf>
    <xf fontId="18" fillId="0" borderId="0" numFmtId="4" xfId="1" applyNumberFormat="1" applyFont="1" applyAlignment="1" applyProtection="1">
      <alignment horizontal="right" vertical="top"/>
      <protection locked="0"/>
    </xf>
    <xf fontId="18" fillId="0" borderId="0" numFmtId="2" xfId="1" applyNumberFormat="1" applyFont="1" applyAlignment="1">
      <alignment horizontal="right" vertical="top"/>
    </xf>
    <xf fontId="18" fillId="0" borderId="0" numFmtId="49" xfId="1" applyNumberFormat="1" applyFont="1" applyAlignment="1" applyProtection="1">
      <alignment horizontal="center" vertical="top"/>
      <protection locked="0"/>
    </xf>
    <xf fontId="18" fillId="0" borderId="0" numFmtId="2" xfId="1" applyNumberFormat="1" applyFont="1" applyAlignment="1" applyProtection="1">
      <alignment horizontal="right" vertical="top"/>
      <protection locked="0"/>
    </xf>
    <xf fontId="18" fillId="0" borderId="0" numFmtId="49" xfId="1" applyNumberFormat="1" applyFont="1" applyAlignment="1" applyProtection="1">
      <alignment horizontal="center" shrinkToFit="1" vertical="top" wrapText="1"/>
      <protection locked="0"/>
    </xf>
    <xf fontId="10" fillId="0" borderId="0" numFmtId="0" xfId="0" applyFont="1" applyAlignment="1">
      <alignment horizontal="center" vertical="center" wrapText="1"/>
    </xf>
    <xf fontId="10" fillId="0" borderId="0" numFmtId="0" xfId="1" applyFont="1" applyAlignment="1">
      <alignment horizontal="center" vertical="top"/>
    </xf>
    <xf fontId="10" fillId="0" borderId="0" numFmtId="49" xfId="1" applyNumberFormat="1" applyFont="1" applyAlignment="1" applyProtection="1">
      <alignment vertical="top"/>
      <protection locked="0"/>
    </xf>
    <xf fontId="10" fillId="0" borderId="0" numFmtId="49" xfId="1" applyNumberFormat="1" applyFont="1" applyAlignment="1" applyProtection="1">
      <alignment horizontal="center" shrinkToFit="1" vertical="top" wrapText="1"/>
      <protection locked="0"/>
    </xf>
    <xf fontId="10" fillId="0" borderId="0" numFmtId="49" xfId="1" applyNumberFormat="1" applyFont="1" applyAlignment="1" applyProtection="1">
      <alignment horizontal="left" shrinkToFit="1" vertical="top" wrapText="1"/>
      <protection locked="0"/>
    </xf>
    <xf fontId="10" fillId="0" borderId="0" numFmtId="4" xfId="1" applyNumberFormat="1" applyFont="1" applyAlignment="1" applyProtection="1">
      <alignment horizontal="center" vertical="top"/>
      <protection locked="0"/>
    </xf>
    <xf fontId="10" fillId="0" borderId="0" numFmtId="2" xfId="1" applyNumberFormat="1" applyFont="1" applyAlignment="1">
      <alignment horizontal="center" vertical="top"/>
    </xf>
    <xf fontId="10" fillId="0" borderId="0" numFmtId="49" xfId="1" applyNumberFormat="1" applyFont="1" applyAlignment="1" applyProtection="1">
      <alignment horizontal="center" vertical="top"/>
      <protection locked="0"/>
    </xf>
    <xf fontId="10" fillId="0" borderId="0" numFmtId="1" xfId="1" applyNumberFormat="1" applyFont="1" applyAlignment="1" applyProtection="1">
      <alignment horizontal="center" vertical="top"/>
      <protection locked="0"/>
    </xf>
    <xf fontId="18" fillId="4" borderId="0" numFmtId="0" xfId="0" applyFont="1" applyFill="1" applyAlignment="1">
      <alignment horizontal="center" vertical="center" wrapText="1"/>
    </xf>
    <xf fontId="18" fillId="4" borderId="0" numFmtId="0" xfId="0" applyFont="1" applyFill="1" applyAlignment="1">
      <alignment horizontal="left" vertical="center" wrapText="1"/>
    </xf>
    <xf fontId="18" fillId="4" borderId="0" numFmtId="4" xfId="1" applyNumberFormat="1" applyFont="1" applyFill="1" applyAlignment="1" applyProtection="1">
      <alignment horizontal="right" vertical="top"/>
      <protection locked="0"/>
    </xf>
    <xf fontId="18" fillId="4" borderId="0" numFmtId="4" xfId="0" applyNumberFormat="1" applyFont="1" applyFill="1" applyAlignment="1">
      <alignment horizontal="right" vertical="center" wrapText="1"/>
    </xf>
    <xf fontId="18" fillId="4" borderId="0" numFmtId="2" xfId="1" applyNumberFormat="1" applyFont="1" applyFill="1" applyAlignment="1">
      <alignment horizontal="right" vertical="top"/>
    </xf>
    <xf fontId="18" fillId="4" borderId="0" numFmtId="49" xfId="1" applyNumberFormat="1" applyFont="1" applyFill="1" applyAlignment="1" applyProtection="1">
      <alignment vertical="top"/>
      <protection locked="0"/>
    </xf>
    <xf fontId="18" fillId="4" borderId="0" numFmtId="49" xfId="1" applyNumberFormat="1" applyFont="1" applyFill="1" applyAlignment="1" applyProtection="1">
      <alignment horizontal="center" vertical="top"/>
      <protection locked="0"/>
    </xf>
    <xf fontId="18" fillId="4" borderId="0" numFmtId="1" xfId="1" applyNumberFormat="1" applyFont="1" applyFill="1" applyAlignment="1" applyProtection="1">
      <alignment horizontal="center" vertical="top"/>
      <protection locked="0"/>
    </xf>
    <xf fontId="18" fillId="4" borderId="0" numFmtId="49" xfId="1" applyNumberFormat="1" applyFont="1" applyFill="1" applyAlignment="1" applyProtection="1">
      <alignment horizontal="center" shrinkToFit="1" vertical="top" wrapText="1"/>
      <protection locked="0"/>
    </xf>
    <xf fontId="10" fillId="2" borderId="7" numFmtId="4" xfId="0" applyNumberFormat="1" applyFont="1" applyFill="1" applyBorder="1" applyAlignment="1">
      <alignment horizontal="right" vertical="top" wrapText="1"/>
    </xf>
    <xf fontId="10" fillId="2" borderId="7" numFmtId="2" xfId="1" applyNumberFormat="1" applyFont="1" applyFill="1" applyBorder="1" applyAlignment="1">
      <alignment horizontal="left" vertical="top" wrapText="1"/>
    </xf>
    <xf fontId="10" fillId="2" borderId="7" numFmtId="49" xfId="1" applyNumberFormat="1" applyFont="1" applyFill="1" applyBorder="1" applyAlignment="1" applyProtection="1">
      <alignment horizontal="center" vertical="top"/>
      <protection locked="0"/>
    </xf>
    <xf fontId="16" fillId="2" borderId="7" numFmtId="4" xfId="0" applyNumberFormat="1" applyFont="1" applyFill="1" applyBorder="1" applyAlignment="1">
      <alignment horizontal="right" vertical="top" wrapText="1"/>
    </xf>
    <xf fontId="10" fillId="2" borderId="7" numFmtId="4" xfId="0" applyNumberFormat="1" applyFont="1" applyFill="1" applyBorder="1" applyAlignment="1">
      <alignment horizontal="left" vertical="top" wrapText="1"/>
    </xf>
    <xf fontId="16" fillId="3" borderId="1" numFmtId="0" xfId="0" applyFont="1" applyFill="1" applyBorder="1" applyAlignment="1">
      <alignment horizontal="center" vertical="top" wrapText="1"/>
    </xf>
    <xf fontId="16" fillId="3" borderId="1" numFmtId="0" xfId="0" applyFont="1" applyFill="1" applyBorder="1" applyAlignment="1">
      <alignment horizontal="left" vertical="top" wrapText="1"/>
    </xf>
    <xf fontId="16" fillId="3" borderId="7" numFmtId="0" xfId="0" applyFont="1" applyFill="1" applyBorder="1" applyAlignment="1">
      <alignment horizontal="center" vertical="top" wrapText="1"/>
    </xf>
    <xf fontId="16" fillId="3" borderId="7" numFmtId="0" xfId="0" applyFont="1" applyFill="1" applyBorder="1" applyAlignment="1">
      <alignment horizontal="left" vertical="top" wrapText="1"/>
    </xf>
    <xf fontId="16" fillId="3" borderId="7" numFmtId="49" xfId="0" applyNumberFormat="1" applyFont="1" applyFill="1" applyBorder="1" applyAlignment="1">
      <alignment horizontal="center" vertical="top" wrapText="1"/>
    </xf>
    <xf fontId="16" fillId="3" borderId="7" numFmtId="4" xfId="1" applyNumberFormat="1" applyFont="1" applyFill="1" applyBorder="1" applyAlignment="1" applyProtection="1">
      <alignment horizontal="right" vertical="top"/>
      <protection locked="0"/>
    </xf>
    <xf fontId="16" fillId="3" borderId="7" numFmtId="4" xfId="0" applyNumberFormat="1" applyFont="1" applyFill="1" applyBorder="1" applyAlignment="1">
      <alignment horizontal="right" vertical="top" wrapText="1"/>
    </xf>
    <xf fontId="16" fillId="3" borderId="7" numFmtId="2" xfId="1" applyNumberFormat="1" applyFont="1" applyFill="1" applyBorder="1" applyAlignment="1">
      <alignment horizontal="right" vertical="top"/>
    </xf>
    <xf fontId="16" fillId="3" borderId="7" numFmtId="4" xfId="2" applyNumberFormat="1" applyFont="1" applyFill="1" applyBorder="1" applyAlignment="1">
      <alignment horizontal="center" vertical="top"/>
    </xf>
    <xf fontId="16" fillId="3" borderId="7" numFmtId="49" xfId="1" applyNumberFormat="1" applyFont="1" applyFill="1" applyBorder="1" applyAlignment="1" applyProtection="1">
      <alignment vertical="top" wrapText="1"/>
      <protection locked="0"/>
    </xf>
    <xf fontId="16" fillId="3" borderId="7" numFmtId="49" xfId="1" applyNumberFormat="1" applyFont="1" applyFill="1" applyBorder="1" applyAlignment="1" applyProtection="1">
      <alignment horizontal="center" vertical="top"/>
      <protection locked="0"/>
    </xf>
    <xf fontId="16" fillId="3" borderId="7" numFmtId="49" xfId="1" applyNumberFormat="1" applyFont="1" applyFill="1" applyBorder="1" applyAlignment="1" applyProtection="1">
      <alignment horizontal="left" shrinkToFit="1" vertical="top" wrapText="1"/>
      <protection locked="0"/>
    </xf>
    <xf fontId="16" fillId="0" borderId="5" numFmtId="0" xfId="0" applyFont="1" applyBorder="1" applyAlignment="1">
      <alignment horizontal="center" vertical="top" wrapText="1"/>
    </xf>
    <xf fontId="16" fillId="0" borderId="5" numFmtId="0" xfId="0" applyFont="1" applyBorder="1" applyAlignment="1">
      <alignment horizontal="left" vertical="top" wrapText="1"/>
    </xf>
    <xf fontId="16" fillId="0" borderId="0" numFmtId="0" xfId="1" applyFont="1" applyAlignment="1">
      <alignment horizontal="center" vertical="top"/>
    </xf>
    <xf fontId="16" fillId="0" borderId="0" numFmtId="0" xfId="0" applyFont="1" applyAlignment="1">
      <alignment horizontal="center" vertical="top" wrapText="1"/>
    </xf>
    <xf fontId="16" fillId="0" borderId="0" numFmtId="49" xfId="1" applyNumberFormat="1" applyFont="1" applyAlignment="1" applyProtection="1">
      <alignment vertical="top" wrapText="1"/>
      <protection locked="0"/>
    </xf>
    <xf fontId="16" fillId="0" borderId="0" numFmtId="49" xfId="1" applyNumberFormat="1" applyFont="1" applyAlignment="1" applyProtection="1">
      <alignment horizontal="center" shrinkToFit="1" vertical="top" wrapText="1"/>
      <protection locked="0"/>
    </xf>
    <xf fontId="16" fillId="0" borderId="0" numFmtId="49" xfId="0" applyNumberFormat="1" applyFont="1" applyAlignment="1">
      <alignment horizontal="center" vertical="top" wrapText="1"/>
    </xf>
    <xf fontId="16" fillId="0" borderId="0" numFmtId="4" xfId="1" applyNumberFormat="1" applyFont="1" applyAlignment="1" applyProtection="1">
      <alignment horizontal="right" vertical="top"/>
      <protection locked="0"/>
    </xf>
    <xf fontId="16" fillId="0" borderId="0" numFmtId="4" xfId="0" applyNumberFormat="1" applyFont="1" applyAlignment="1">
      <alignment horizontal="right" vertical="top" wrapText="1"/>
    </xf>
    <xf fontId="16" fillId="0" borderId="0" numFmtId="2" xfId="1" applyNumberFormat="1" applyFont="1" applyAlignment="1">
      <alignment horizontal="right" vertical="top"/>
    </xf>
    <xf fontId="16" fillId="0" borderId="0" numFmtId="4" xfId="2" applyNumberFormat="1" applyFont="1" applyAlignment="1">
      <alignment horizontal="center" vertical="top"/>
    </xf>
    <xf fontId="16" fillId="0" borderId="0" numFmtId="49" xfId="1" applyNumberFormat="1" applyFont="1" applyAlignment="1" applyProtection="1">
      <alignment horizontal="center" vertical="top"/>
      <protection locked="0"/>
    </xf>
    <xf fontId="16" fillId="0" borderId="0" numFmtId="49" xfId="1" applyNumberFormat="1" applyFont="1" applyAlignment="1" applyProtection="1">
      <alignment horizontal="left" shrinkToFit="1" vertical="top" wrapText="1"/>
      <protection locked="0"/>
    </xf>
    <xf fontId="10" fillId="2" borderId="1" numFmtId="0" xfId="0" applyFont="1" applyFill="1" applyBorder="1" applyAlignment="1">
      <alignment horizontal="center" vertical="center" wrapText="1"/>
    </xf>
    <xf fontId="10" fillId="2" borderId="2" numFmtId="0" xfId="0" applyFont="1" applyFill="1" applyBorder="1" applyAlignment="1">
      <alignment horizontal="left" vertical="top" wrapText="1"/>
    </xf>
    <xf fontId="10" fillId="2" borderId="11" numFmtId="0" xfId="0" applyFont="1" applyFill="1" applyBorder="1" applyAlignment="1">
      <alignment horizontal="left" vertical="top" wrapText="1"/>
    </xf>
    <xf fontId="10" fillId="2" borderId="3" numFmtId="0" xfId="0" applyFont="1" applyFill="1" applyBorder="1" applyAlignment="1">
      <alignment horizontal="left" vertical="top" wrapText="1"/>
    </xf>
    <xf fontId="10" fillId="2" borderId="1" numFmtId="2" xfId="1" applyNumberFormat="1" applyFont="1" applyFill="1" applyBorder="1" applyAlignment="1">
      <alignment horizontal="right" vertical="top"/>
    </xf>
    <xf fontId="10" fillId="2" borderId="1" numFmtId="0" xfId="0" applyFont="1" applyFill="1" applyBorder="1" applyAlignment="1">
      <alignment horizontal="left" vertical="top" wrapText="1"/>
    </xf>
    <xf fontId="10" fillId="2" borderId="1" numFmtId="49" xfId="1" applyNumberFormat="1" applyFont="1" applyFill="1" applyBorder="1" applyAlignment="1" applyProtection="1">
      <alignment horizontal="center" vertical="top"/>
      <protection locked="0"/>
    </xf>
    <xf fontId="10" fillId="2" borderId="1" numFmtId="4" xfId="0" applyNumberFormat="1" applyFont="1" applyFill="1" applyBorder="1" applyAlignment="1">
      <alignment horizontal="left" vertical="top" wrapText="1"/>
    </xf>
    <xf fontId="16" fillId="3" borderId="16" numFmtId="0" xfId="0" applyFont="1" applyFill="1" applyBorder="1" applyAlignment="1">
      <alignment horizontal="center" vertical="top" wrapText="1"/>
    </xf>
    <xf fontId="16" fillId="3" borderId="17" numFmtId="0" xfId="0" applyFont="1" applyFill="1" applyBorder="1" applyAlignment="1">
      <alignment horizontal="left" vertical="top" wrapText="1"/>
    </xf>
    <xf fontId="16" fillId="3" borderId="17" numFmtId="0" xfId="0" applyFont="1" applyFill="1" applyBorder="1" applyAlignment="1">
      <alignment horizontal="center" vertical="top" wrapText="1"/>
    </xf>
    <xf fontId="16" fillId="3" borderId="17" numFmtId="49" xfId="0" applyNumberFormat="1" applyFont="1" applyFill="1" applyBorder="1" applyAlignment="1">
      <alignment horizontal="center" vertical="top" wrapText="1"/>
    </xf>
    <xf fontId="16" fillId="3" borderId="17" numFmtId="4" xfId="1" applyNumberFormat="1" applyFont="1" applyFill="1" applyBorder="1" applyAlignment="1" applyProtection="1">
      <alignment horizontal="right" vertical="top"/>
      <protection locked="0"/>
    </xf>
    <xf fontId="16" fillId="3" borderId="17" numFmtId="4" xfId="0" applyNumberFormat="1" applyFont="1" applyFill="1" applyBorder="1" applyAlignment="1">
      <alignment horizontal="right" vertical="top" wrapText="1"/>
    </xf>
    <xf fontId="16" fillId="3" borderId="17" numFmtId="2" xfId="1" applyNumberFormat="1" applyFont="1" applyFill="1" applyBorder="1" applyAlignment="1">
      <alignment horizontal="right" vertical="top"/>
    </xf>
    <xf fontId="16" fillId="3" borderId="17" numFmtId="49" xfId="1" applyNumberFormat="1" applyFont="1" applyFill="1" applyBorder="1" applyAlignment="1" applyProtection="1">
      <alignment horizontal="center" vertical="top"/>
      <protection locked="0"/>
    </xf>
    <xf fontId="16" fillId="3" borderId="18" numFmtId="49" xfId="1" applyNumberFormat="1" applyFont="1" applyFill="1" applyBorder="1" applyAlignment="1" applyProtection="1">
      <alignment horizontal="left" shrinkToFit="1" vertical="top" wrapText="1"/>
      <protection locked="0"/>
    </xf>
    <xf fontId="18" fillId="0" borderId="0" numFmtId="0" xfId="0" applyFont="1" applyAlignment="1">
      <alignment horizontal="left" vertical="center" wrapText="1"/>
    </xf>
    <xf fontId="18" fillId="0" borderId="0" numFmtId="4" xfId="0" applyNumberFormat="1" applyFont="1" applyAlignment="1">
      <alignment horizontal="right" vertical="center" wrapText="1"/>
    </xf>
    <xf fontId="18" fillId="0" borderId="0" numFmtId="49" xfId="1" applyNumberFormat="1" applyFont="1" applyAlignment="1" applyProtection="1">
      <alignment vertical="top"/>
      <protection locked="0"/>
    </xf>
    <xf fontId="18" fillId="0" borderId="0" numFmtId="1" xfId="1" applyNumberFormat="1" applyFont="1" applyAlignment="1" applyProtection="1">
      <alignment horizontal="center" vertical="top"/>
      <protection locked="0"/>
    </xf>
    <xf fontId="10" fillId="2" borderId="1" numFmtId="4" xfId="0" applyNumberFormat="1" applyFont="1" applyFill="1" applyBorder="1" applyAlignment="1">
      <alignment horizontal="center" vertical="top" wrapText="1"/>
    </xf>
    <xf fontId="16" fillId="3" borderId="20" numFmtId="0" xfId="0" applyFont="1" applyFill="1" applyBorder="1" applyAlignment="1">
      <alignment horizontal="center" vertical="top" wrapText="1"/>
    </xf>
    <xf fontId="16" fillId="3" borderId="21" numFmtId="0" xfId="0" applyFont="1" applyFill="1" applyBorder="1" applyAlignment="1">
      <alignment horizontal="left" vertical="top" wrapText="1"/>
    </xf>
    <xf fontId="16" fillId="3" borderId="21" numFmtId="0" xfId="1" applyFont="1" applyFill="1" applyBorder="1" applyAlignment="1">
      <alignment horizontal="center" vertical="top"/>
    </xf>
    <xf fontId="16" fillId="3" borderId="21" numFmtId="49" xfId="1" applyNumberFormat="1" applyFont="1" applyFill="1" applyBorder="1" applyAlignment="1" applyProtection="1">
      <alignment horizontal="left" vertical="top" wrapText="1"/>
      <protection locked="0"/>
    </xf>
    <xf fontId="16" fillId="3" borderId="21" numFmtId="49" xfId="1" applyNumberFormat="1" applyFont="1" applyFill="1" applyBorder="1" applyAlignment="1" applyProtection="1">
      <alignment horizontal="center" shrinkToFit="1" vertical="top" wrapText="1"/>
      <protection locked="0"/>
    </xf>
    <xf fontId="16" fillId="3" borderId="21" numFmtId="49" xfId="0" applyNumberFormat="1" applyFont="1" applyFill="1" applyBorder="1" applyAlignment="1">
      <alignment horizontal="center" vertical="top" wrapText="1"/>
    </xf>
    <xf fontId="16" fillId="3" borderId="21" numFmtId="4" xfId="1" applyNumberFormat="1" applyFont="1" applyFill="1" applyBorder="1" applyAlignment="1" applyProtection="1">
      <alignment horizontal="right" vertical="top"/>
      <protection locked="0"/>
    </xf>
    <xf fontId="16" fillId="3" borderId="21" numFmtId="2" xfId="1" applyNumberFormat="1" applyFont="1" applyFill="1" applyBorder="1" applyAlignment="1">
      <alignment horizontal="right" vertical="top"/>
    </xf>
    <xf fontId="16" fillId="3" borderId="22" numFmtId="49" xfId="1" applyNumberFormat="1" applyFont="1" applyFill="1" applyBorder="1" applyAlignment="1" applyProtection="1">
      <alignment horizontal="left" vertical="top"/>
      <protection locked="0"/>
    </xf>
    <xf fontId="16" fillId="3" borderId="19" numFmtId="2" xfId="1" applyNumberFormat="1" applyFont="1" applyFill="1" applyBorder="1" applyAlignment="1" applyProtection="1">
      <alignment vertical="top"/>
      <protection locked="0"/>
    </xf>
    <xf fontId="16" fillId="3" borderId="23" numFmtId="2" xfId="1" applyNumberFormat="1" applyFont="1" applyFill="1" applyBorder="1" applyAlignment="1" applyProtection="1">
      <alignment horizontal="center" vertical="top"/>
      <protection locked="0"/>
    </xf>
    <xf fontId="16" fillId="3" borderId="24" numFmtId="49" xfId="1" applyNumberFormat="1" applyFont="1" applyFill="1" applyBorder="1" applyAlignment="1" applyProtection="1">
      <alignment horizontal="center" shrinkToFit="1" vertical="top" wrapText="1"/>
      <protection locked="0"/>
    </xf>
    <xf fontId="16" fillId="3" borderId="25" numFmtId="0" xfId="0" applyFont="1" applyFill="1" applyBorder="1" applyAlignment="1">
      <alignment horizontal="center" vertical="top" wrapText="1"/>
    </xf>
    <xf fontId="16" fillId="3" borderId="26" numFmtId="0" xfId="0" applyFont="1" applyFill="1" applyBorder="1" applyAlignment="1">
      <alignment horizontal="left" vertical="top" wrapText="1"/>
    </xf>
    <xf fontId="16" fillId="3" borderId="26" numFmtId="0" xfId="1" applyFont="1" applyFill="1" applyBorder="1" applyAlignment="1">
      <alignment horizontal="center" vertical="top"/>
    </xf>
    <xf fontId="16" fillId="3" borderId="27" numFmtId="0" xfId="1" applyFont="1" applyFill="1" applyBorder="1" applyAlignment="1">
      <alignment horizontal="center" vertical="top"/>
    </xf>
    <xf fontId="16" fillId="3" borderId="26" numFmtId="49" xfId="1" applyNumberFormat="1" applyFont="1" applyFill="1" applyBorder="1" applyAlignment="1" applyProtection="1">
      <alignment horizontal="left" vertical="top" wrapText="1"/>
      <protection locked="0"/>
    </xf>
    <xf fontId="16" fillId="3" borderId="26" numFmtId="49" xfId="1" applyNumberFormat="1" applyFont="1" applyFill="1" applyBorder="1" applyAlignment="1" applyProtection="1">
      <alignment horizontal="center" shrinkToFit="1" vertical="top" wrapText="1"/>
      <protection locked="0"/>
    </xf>
    <xf fontId="16" fillId="3" borderId="26" numFmtId="49" xfId="0" applyNumberFormat="1" applyFont="1" applyFill="1" applyBorder="1" applyAlignment="1">
      <alignment horizontal="center" vertical="top" wrapText="1"/>
    </xf>
    <xf fontId="16" fillId="3" borderId="27" numFmtId="4" xfId="1" applyNumberFormat="1" applyFont="1" applyFill="1" applyBorder="1" applyAlignment="1" applyProtection="1">
      <alignment horizontal="right" vertical="top"/>
      <protection locked="0"/>
    </xf>
    <xf fontId="16" fillId="3" borderId="26" numFmtId="4" xfId="1" applyNumberFormat="1" applyFont="1" applyFill="1" applyBorder="1" applyAlignment="1" applyProtection="1">
      <alignment horizontal="right" vertical="top"/>
      <protection locked="0"/>
    </xf>
    <xf fontId="16" fillId="3" borderId="27" numFmtId="2" xfId="1" applyNumberFormat="1" applyFont="1" applyFill="1" applyBorder="1" applyAlignment="1">
      <alignment horizontal="right" vertical="top"/>
    </xf>
    <xf fontId="16" fillId="3" borderId="26" numFmtId="2" xfId="1" applyNumberFormat="1" applyFont="1" applyFill="1" applyBorder="1" applyAlignment="1">
      <alignment horizontal="right" vertical="top"/>
    </xf>
    <xf fontId="16" fillId="3" borderId="28" numFmtId="49" xfId="1" applyNumberFormat="1" applyFont="1" applyFill="1" applyBorder="1" applyAlignment="1" applyProtection="1">
      <alignment horizontal="left" vertical="top"/>
      <protection locked="0"/>
    </xf>
    <xf fontId="16" fillId="3" borderId="29" numFmtId="2" xfId="1" applyNumberFormat="1" applyFont="1" applyFill="1" applyBorder="1" applyAlignment="1" applyProtection="1">
      <alignment horizontal="center" vertical="top"/>
      <protection locked="0"/>
    </xf>
    <xf fontId="16" fillId="3" borderId="30" numFmtId="49" xfId="1" applyNumberFormat="1" applyFont="1" applyFill="1" applyBorder="1" applyAlignment="1" applyProtection="1">
      <alignment horizontal="center" shrinkToFit="1" vertical="top" wrapText="1"/>
      <protection locked="0"/>
    </xf>
    <xf fontId="16" fillId="0" borderId="0" numFmtId="0" xfId="0" applyFont="1" applyAlignment="1">
      <alignment horizontal="center" vertical="center" wrapText="1"/>
    </xf>
    <xf fontId="16" fillId="0" borderId="0" numFmtId="0" xfId="0" applyFont="1" applyAlignment="1">
      <alignment horizontal="left" vertical="center" wrapText="1"/>
    </xf>
    <xf fontId="0" fillId="4" borderId="0" numFmtId="0" xfId="0" applyFill="1"/>
    <xf fontId="16" fillId="0" borderId="0" numFmtId="0" xfId="0" applyFont="1"/>
    <xf fontId="0" fillId="4" borderId="0" numFmtId="4" xfId="0" applyNumberFormat="1" applyFill="1"/>
    <xf fontId="16" fillId="4" borderId="0" numFmtId="0" xfId="0" applyFont="1" applyFill="1"/>
    <xf fontId="9" fillId="4" borderId="0" numFmtId="0" xfId="0" applyFont="1" applyFill="1"/>
    <xf fontId="9" fillId="3" borderId="19" numFmtId="0" xfId="0" applyFont="1" applyFill="1" applyBorder="1" applyAlignment="1">
      <alignment horizontal="center" vertical="top" wrapText="1"/>
    </xf>
    <xf fontId="9" fillId="3" borderId="3" numFmtId="0" xfId="1" applyFont="1" applyFill="1" applyBorder="1" applyAlignment="1">
      <alignment horizontal="center" vertical="top"/>
    </xf>
    <xf fontId="9" fillId="3" borderId="8" numFmtId="4" xfId="0" applyNumberFormat="1" applyFont="1" applyFill="1" applyBorder="1" applyAlignment="1">
      <alignment horizontal="right" vertical="top" wrapText="1"/>
    </xf>
    <xf fontId="10" fillId="3" borderId="1" numFmtId="2" xfId="1" applyNumberFormat="1" applyFont="1" applyFill="1" applyBorder="1" applyAlignment="1">
      <alignment horizontal="right" indent="1" vertical="top"/>
    </xf>
    <xf fontId="10" fillId="3" borderId="1" numFmtId="2" xfId="1" applyNumberFormat="1" applyFont="1" applyFill="1" applyBorder="1" applyAlignment="1">
      <alignment horizontal="right" vertical="top"/>
    </xf>
    <xf fontId="10" fillId="3" borderId="8" numFmtId="4" xfId="0" applyNumberFormat="1" applyFont="1" applyFill="1" applyBorder="1" applyAlignment="1">
      <alignment horizontal="right" vertical="top" wrapText="1"/>
    </xf>
    <xf fontId="9" fillId="3" borderId="8" numFmtId="0" xfId="0" applyFont="1" applyFill="1" applyBorder="1" applyAlignment="1">
      <alignment vertical="top" wrapText="1"/>
    </xf>
    <xf fontId="9" fillId="3" borderId="8" numFmtId="0" xfId="0" applyFont="1" applyFill="1" applyBorder="1" applyAlignment="1">
      <alignment horizontal="center" vertical="top" wrapText="1"/>
    </xf>
    <xf fontId="9" fillId="3" borderId="31" numFmtId="0" xfId="0" applyFont="1" applyFill="1" applyBorder="1" applyAlignment="1">
      <alignment horizontal="center" vertical="top" wrapText="1"/>
    </xf>
    <xf fontId="9" fillId="3" borderId="32" numFmtId="0" xfId="1" applyFont="1" applyFill="1" applyBorder="1" applyAlignment="1">
      <alignment horizontal="center" vertical="top"/>
    </xf>
    <xf fontId="9" fillId="3" borderId="33" numFmtId="0" xfId="1" applyFont="1" applyFill="1" applyBorder="1" applyAlignment="1">
      <alignment horizontal="center" vertical="top" wrapText="1"/>
    </xf>
    <xf fontId="9" fillId="3" borderId="34" numFmtId="0" xfId="1" applyFont="1" applyFill="1" applyBorder="1" applyAlignment="1">
      <alignment horizontal="center" vertical="top"/>
    </xf>
    <xf fontId="9" fillId="3" borderId="34" numFmtId="0" xfId="0" applyFont="1" applyFill="1" applyBorder="1" applyAlignment="1">
      <alignment horizontal="center" vertical="top" wrapText="1"/>
    </xf>
    <xf fontId="9" fillId="3" borderId="34" numFmtId="49" xfId="0" applyNumberFormat="1" applyFont="1" applyFill="1" applyBorder="1" applyAlignment="1">
      <alignment horizontal="center" vertical="top" wrapText="1"/>
    </xf>
    <xf fontId="10" fillId="3" borderId="34" numFmtId="4" xfId="0" applyNumberFormat="1" applyFont="1" applyFill="1" applyBorder="1" applyAlignment="1">
      <alignment horizontal="right" vertical="top" wrapText="1"/>
    </xf>
    <xf fontId="9" fillId="3" borderId="34" numFmtId="4" xfId="0" applyNumberFormat="1" applyFont="1" applyFill="1" applyBorder="1" applyAlignment="1">
      <alignment horizontal="right" vertical="top" wrapText="1"/>
    </xf>
    <xf fontId="10" fillId="3" borderId="34" numFmtId="2" xfId="1" applyNumberFormat="1" applyFont="1" applyFill="1" applyBorder="1" applyAlignment="1">
      <alignment horizontal="right" vertical="top"/>
    </xf>
    <xf fontId="16" fillId="3" borderId="34" numFmtId="0" xfId="0" applyFont="1" applyFill="1" applyBorder="1" applyAlignment="1">
      <alignment horizontal="left" vertical="top" wrapText="1"/>
    </xf>
    <xf fontId="16" fillId="3" borderId="34" numFmtId="0" xfId="0" applyFont="1" applyFill="1" applyBorder="1" applyAlignment="1">
      <alignment horizontal="center" vertical="top" wrapText="1"/>
    </xf>
    <xf fontId="16" fillId="3" borderId="35" numFmtId="0" xfId="0" applyFont="1" applyFill="1" applyBorder="1" applyAlignment="1">
      <alignment horizontal="left" vertical="top" wrapText="1"/>
    </xf>
    <xf fontId="9" fillId="3" borderId="6" numFmtId="0" xfId="1" applyFont="1" applyFill="1" applyBorder="1" applyAlignment="1">
      <alignment horizontal="center" vertical="top" wrapText="1"/>
    </xf>
    <xf fontId="9" fillId="3" borderId="7" numFmtId="0" xfId="1" applyFont="1" applyFill="1" applyBorder="1" applyAlignment="1">
      <alignment horizontal="center" vertical="top"/>
    </xf>
    <xf fontId="9" fillId="3" borderId="7" numFmtId="49" xfId="0" applyNumberFormat="1" applyFont="1" applyFill="1" applyBorder="1" applyAlignment="1">
      <alignment horizontal="center" vertical="top" wrapText="1"/>
    </xf>
    <xf fontId="16" fillId="3" borderId="36" numFmtId="0" xfId="0" applyFont="1" applyFill="1" applyBorder="1" applyAlignment="1">
      <alignment horizontal="left" vertical="top" wrapText="1"/>
    </xf>
    <xf fontId="9" fillId="3" borderId="37" numFmtId="0" xfId="1" applyFont="1" applyFill="1" applyBorder="1" applyAlignment="1">
      <alignment horizontal="center" vertical="top" wrapText="1"/>
    </xf>
    <xf fontId="9" fillId="3" borderId="38" numFmtId="0" xfId="1" applyFont="1" applyFill="1" applyBorder="1" applyAlignment="1">
      <alignment horizontal="center" vertical="top"/>
    </xf>
    <xf fontId="9" fillId="3" borderId="38" numFmtId="0" xfId="0" applyFont="1" applyFill="1" applyBorder="1" applyAlignment="1">
      <alignment horizontal="center" vertical="top" wrapText="1"/>
    </xf>
    <xf fontId="9" fillId="3" borderId="38" numFmtId="49" xfId="0" applyNumberFormat="1" applyFont="1" applyFill="1" applyBorder="1" applyAlignment="1">
      <alignment horizontal="center" vertical="top" wrapText="1"/>
    </xf>
    <xf fontId="10" fillId="3" borderId="38" numFmtId="4" xfId="0" applyNumberFormat="1" applyFont="1" applyFill="1" applyBorder="1" applyAlignment="1">
      <alignment horizontal="right" vertical="top" wrapText="1"/>
    </xf>
    <xf fontId="9" fillId="3" borderId="38" numFmtId="4" xfId="0" applyNumberFormat="1" applyFont="1" applyFill="1" applyBorder="1" applyAlignment="1">
      <alignment horizontal="right" vertical="top" wrapText="1"/>
    </xf>
    <xf fontId="10" fillId="3" borderId="38" numFmtId="2" xfId="1" applyNumberFormat="1" applyFont="1" applyFill="1" applyBorder="1" applyAlignment="1">
      <alignment horizontal="right" vertical="top"/>
    </xf>
    <xf fontId="16" fillId="3" borderId="38" numFmtId="0" xfId="0" applyFont="1" applyFill="1" applyBorder="1" applyAlignment="1">
      <alignment horizontal="left" vertical="top" wrapText="1"/>
    </xf>
    <xf fontId="16" fillId="3" borderId="38" numFmtId="0" xfId="0" applyFont="1" applyFill="1" applyBorder="1" applyAlignment="1">
      <alignment horizontal="center" vertical="top" wrapText="1"/>
    </xf>
    <xf fontId="16" fillId="3" borderId="39" numFmtId="0" xfId="0" applyFont="1" applyFill="1" applyBorder="1" applyAlignment="1">
      <alignment horizontal="left" vertical="top" wrapText="1"/>
    </xf>
    <xf fontId="9" fillId="3" borderId="32" numFmtId="0" xfId="1" applyFont="1" applyFill="1" applyBorder="1" applyAlignment="1">
      <alignment horizontal="center" vertical="top" wrapText="1"/>
    </xf>
    <xf fontId="9" fillId="3" borderId="32" numFmtId="0" xfId="0" applyFont="1" applyFill="1" applyBorder="1" applyAlignment="1">
      <alignment horizontal="center" vertical="top" wrapText="1"/>
    </xf>
    <xf fontId="9" fillId="3" borderId="32" numFmtId="49" xfId="0" applyNumberFormat="1" applyFont="1" applyFill="1" applyBorder="1" applyAlignment="1">
      <alignment horizontal="center" vertical="top" wrapText="1"/>
    </xf>
    <xf fontId="10" fillId="3" borderId="32" numFmtId="4" xfId="0" applyNumberFormat="1" applyFont="1" applyFill="1" applyBorder="1" applyAlignment="1">
      <alignment horizontal="right" vertical="top" wrapText="1"/>
    </xf>
    <xf fontId="9" fillId="3" borderId="32" numFmtId="4" xfId="0" applyNumberFormat="1" applyFont="1" applyFill="1" applyBorder="1" applyAlignment="1">
      <alignment horizontal="right" vertical="top" wrapText="1"/>
    </xf>
    <xf fontId="10" fillId="3" borderId="32" numFmtId="2" xfId="1" applyNumberFormat="1" applyFont="1" applyFill="1" applyBorder="1" applyAlignment="1">
      <alignment horizontal="right" vertical="top"/>
    </xf>
    <xf fontId="16" fillId="3" borderId="32" numFmtId="0" xfId="0" applyFont="1" applyFill="1" applyBorder="1" applyAlignment="1">
      <alignment horizontal="left" vertical="top" wrapText="1"/>
    </xf>
    <xf fontId="16" fillId="3" borderId="32" numFmtId="0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3.xml"/><Relationship  Id="rId4" Type="http://schemas.openxmlformats.org/officeDocument/2006/relationships/worksheet" Target="worksheets/sheet2.xml"/><Relationship  Id="rId3" Type="http://schemas.openxmlformats.org/officeDocument/2006/relationships/worksheet" Target="worksheets/sheet1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3;&#1040;&#1057;&#1058;&#1071;/&#1086;&#1090;&#1095;&#1077;&#1090;%20&#1087;&#1086;%20&#1043;&#1055;/&#1074;%20&#1084;&#1080;&#1085;&#1092;&#1080;&#1085;/7%20-%202023%20&#1075;&#1086;&#1076;/1%20-%20&#1086;&#1090;&#1095;&#1077;&#1090;%20&#1087;&#1086;%20&#1089;&#1091;&#1073;&#1089;&#1080;&#1076;&#1080;&#1103;&#1084;%20&#1076;&#1086;%2020.04.2023/&#1086;&#1090;%20&#1089;&#1086;&#1080;&#1089;&#1087;&#1086;&#1083;&#1085;&#1080;&#1090;/&#1048;&#1085;&#1092;&#1088;&#1072;/&#1090;&#1072;&#1073;&#1083;&#1080;&#1094;&#1072;%2016%201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/&#1053;&#1040;&#1057;&#1058;&#1071;/&#1086;&#1090;&#1095;&#1077;&#1090;%20&#1087;&#1086;%20&#1043;&#1055;/&#1074;%20&#1084;&#1080;&#1085;&#1092;&#1080;&#1085;/7%20-%202023%20&#1075;&#1086;&#1076;/2%20-%201%20&#1087;&#1086;&#1083;&#1091;&#1075;&#1086;&#1076;&#1080;&#1077;%202023/&#1086;&#1090;&#1074;&#1077;&#1090;&#1099;/&#1040;&#1076;&#1080;&#1075;&#1072;&#1084;&#1086;&#1074;&#1072;/&#1087;&#1088;&#1080;&#1083;&#1086;&#1078;&#1077;&#1085;&#1080;&#1077;%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"/>
    </sheetNames>
    <sheetDataSet>
      <sheetData sheetId="0">
        <row r="18">
          <cell r="J18">
            <v>28916.9</v>
          </cell>
        </row>
        <row r="22">
          <cell r="J2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тчет"/>
    </sheetNames>
    <sheetDataSet>
      <sheetData sheetId="0">
        <row r="18">
          <cell r="R18">
            <v>27985.592000000001</v>
          </cell>
        </row>
        <row r="22">
          <cell r="R22">
            <v>0</v>
          </cell>
          <cell r="X22" t="str">
            <v xml:space="preserve">Реализовано договоров на технологическое присоединение к инженерным сетям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topLeftCell="N1" zoomScale="80" workbookViewId="0">
      <pane ySplit="1" topLeftCell="A2" activePane="bottomLeft" state="frozen"/>
      <selection activeCell="A20" activeCellId="0" sqref="A20:AB23"/>
    </sheetView>
  </sheetViews>
  <sheetFormatPr defaultColWidth="8.85546875" defaultRowHeight="14.25"/>
  <cols>
    <col customWidth="1" min="1" max="1" style="1" width="4.5703125"/>
    <col customWidth="1" min="2" max="2" style="1" width="18.7109375"/>
    <col customWidth="1" min="3" max="3" style="1" width="3.85546875"/>
    <col customWidth="1" min="4" max="4" style="1" width="11.5703125"/>
    <col customWidth="1" min="5" max="5" style="1" width="10.28515625"/>
    <col customWidth="1" min="6" max="6" style="1" width="13.140625"/>
    <col customWidth="1" min="7" max="7" style="1" width="12.28515625"/>
    <col customWidth="1" min="8" max="8" style="1" width="12.85546875"/>
    <col customWidth="1" min="9" max="9" style="1" width="12.7109375"/>
    <col bestFit="1" customWidth="1" min="10" max="10" style="1" width="11.7109375"/>
    <col customWidth="1" min="11" max="11" style="1" width="12.5703125"/>
    <col customWidth="1" min="12" max="12" style="1" width="9.7109375"/>
    <col customWidth="1" min="13" max="13" style="1" width="11.42578125"/>
    <col customWidth="1" min="14" max="14" style="1" width="9.5703125"/>
    <col customWidth="1" min="15" max="15" style="1" width="9.7109375"/>
    <col customWidth="1" min="16" max="17" style="1" width="13.42578125"/>
    <col customWidth="1" min="18" max="18" style="1" width="11.5703125"/>
    <col customWidth="1" min="19" max="19" style="1" width="12.85546875"/>
    <col customWidth="1" min="20" max="20" style="1" width="10.7109375"/>
    <col customWidth="1" min="21" max="21" style="1" width="11.5703125"/>
    <col bestFit="1" customWidth="1" min="22" max="22" style="1" width="9.28515625"/>
    <col customWidth="1" min="23" max="23" style="1" width="8.28515625"/>
    <col customWidth="1" min="24" max="24" style="1" width="16"/>
    <col customWidth="1" min="25" max="25" style="1" width="9.85546875"/>
    <col bestFit="1" customWidth="1" min="26" max="26" style="1" width="8.28515625"/>
    <col customWidth="1" min="27" max="27" style="1" width="11"/>
    <col customWidth="1" min="28" max="28" style="1" width="22.28515625"/>
    <col min="29" max="16384" style="1" width="8.85546875"/>
  </cols>
  <sheetData>
    <row r="1">
      <c r="A1" s="1"/>
      <c r="B1" s="1"/>
      <c r="K1" s="2"/>
      <c r="L1" s="2"/>
    </row>
    <row r="2">
      <c r="B2" s="3"/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>
      <c r="B3" s="3"/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>
      <c r="B4" s="3"/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ht="14.449999999999999" customHeight="1">
      <c r="B6" s="6"/>
      <c r="C6" s="7" t="s">
        <v>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U6" s="8"/>
    </row>
    <row r="7" ht="14.449999999999999" customHeight="1">
      <c r="B7" s="9"/>
      <c r="C7" s="10" t="s">
        <v>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ht="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="12" customFormat="1" ht="12.75" customHeight="1">
      <c r="A9" s="13" t="s">
        <v>5</v>
      </c>
      <c r="B9" s="13" t="s">
        <v>6</v>
      </c>
      <c r="C9" s="13" t="s">
        <v>5</v>
      </c>
      <c r="D9" s="13" t="s">
        <v>7</v>
      </c>
      <c r="E9" s="13" t="s">
        <v>8</v>
      </c>
      <c r="F9" s="13" t="s">
        <v>9</v>
      </c>
      <c r="G9" s="14" t="s">
        <v>10</v>
      </c>
      <c r="H9" s="15"/>
      <c r="I9" s="16" t="s">
        <v>11</v>
      </c>
      <c r="J9" s="17"/>
      <c r="K9" s="17"/>
      <c r="L9" s="17"/>
      <c r="M9" s="17"/>
      <c r="N9" s="17"/>
      <c r="O9" s="18"/>
      <c r="P9" s="19" t="s">
        <v>12</v>
      </c>
      <c r="Q9" s="16" t="s">
        <v>13</v>
      </c>
      <c r="R9" s="17"/>
      <c r="S9" s="17"/>
      <c r="T9" s="17"/>
      <c r="U9" s="17"/>
      <c r="V9" s="17"/>
      <c r="W9" s="18"/>
      <c r="X9" s="16" t="s">
        <v>14</v>
      </c>
      <c r="Y9" s="17"/>
      <c r="Z9" s="17"/>
      <c r="AA9" s="17"/>
      <c r="AB9" s="18"/>
    </row>
    <row r="10" s="12" customFormat="1" ht="29.25" customHeight="1">
      <c r="A10" s="20"/>
      <c r="B10" s="20"/>
      <c r="C10" s="20"/>
      <c r="D10" s="20"/>
      <c r="E10" s="20"/>
      <c r="F10" s="20"/>
      <c r="G10" s="21"/>
      <c r="H10" s="22"/>
      <c r="I10" s="16" t="s">
        <v>15</v>
      </c>
      <c r="J10" s="17"/>
      <c r="K10" s="17"/>
      <c r="L10" s="18"/>
      <c r="M10" s="14" t="s">
        <v>16</v>
      </c>
      <c r="N10" s="23"/>
      <c r="O10" s="15"/>
      <c r="P10" s="19"/>
      <c r="Q10" s="16" t="s">
        <v>15</v>
      </c>
      <c r="R10" s="17"/>
      <c r="S10" s="17"/>
      <c r="T10" s="18"/>
      <c r="U10" s="14" t="s">
        <v>16</v>
      </c>
      <c r="V10" s="23"/>
      <c r="W10" s="15"/>
      <c r="X10" s="14" t="s">
        <v>17</v>
      </c>
      <c r="Y10" s="23"/>
      <c r="Z10" s="15"/>
      <c r="AA10" s="13" t="s">
        <v>18</v>
      </c>
      <c r="AB10" s="13" t="s">
        <v>19</v>
      </c>
    </row>
    <row r="11" s="12" customFormat="1" ht="12.75" customHeight="1">
      <c r="A11" s="20"/>
      <c r="B11" s="20"/>
      <c r="C11" s="20"/>
      <c r="D11" s="20"/>
      <c r="E11" s="20"/>
      <c r="F11" s="20"/>
      <c r="G11" s="21"/>
      <c r="H11" s="22"/>
      <c r="I11" s="13" t="s">
        <v>20</v>
      </c>
      <c r="J11" s="16" t="s">
        <v>21</v>
      </c>
      <c r="K11" s="17"/>
      <c r="L11" s="18"/>
      <c r="M11" s="24"/>
      <c r="N11" s="25"/>
      <c r="O11" s="26"/>
      <c r="P11" s="19"/>
      <c r="Q11" s="19" t="s">
        <v>20</v>
      </c>
      <c r="R11" s="17" t="s">
        <v>21</v>
      </c>
      <c r="S11" s="17"/>
      <c r="T11" s="18"/>
      <c r="U11" s="24"/>
      <c r="V11" s="25"/>
      <c r="W11" s="26"/>
      <c r="X11" s="24"/>
      <c r="Y11" s="25"/>
      <c r="Z11" s="26"/>
      <c r="AA11" s="20"/>
      <c r="AB11" s="20"/>
    </row>
    <row r="12" s="12" customFormat="1" ht="27" customHeight="1">
      <c r="A12" s="20"/>
      <c r="B12" s="20"/>
      <c r="C12" s="20"/>
      <c r="D12" s="20"/>
      <c r="E12" s="20"/>
      <c r="F12" s="20"/>
      <c r="G12" s="24"/>
      <c r="H12" s="26"/>
      <c r="I12" s="20"/>
      <c r="J12" s="13" t="s">
        <v>22</v>
      </c>
      <c r="K12" s="13" t="s">
        <v>23</v>
      </c>
      <c r="L12" s="13" t="s">
        <v>24</v>
      </c>
      <c r="M12" s="13" t="s">
        <v>22</v>
      </c>
      <c r="N12" s="13" t="s">
        <v>23</v>
      </c>
      <c r="O12" s="13" t="s">
        <v>24</v>
      </c>
      <c r="P12" s="19"/>
      <c r="Q12" s="19"/>
      <c r="R12" s="15" t="s">
        <v>22</v>
      </c>
      <c r="S12" s="13" t="s">
        <v>23</v>
      </c>
      <c r="T12" s="13" t="s">
        <v>24</v>
      </c>
      <c r="U12" s="13" t="s">
        <v>22</v>
      </c>
      <c r="V12" s="13" t="s">
        <v>23</v>
      </c>
      <c r="W12" s="13" t="s">
        <v>24</v>
      </c>
      <c r="X12" s="13" t="s">
        <v>25</v>
      </c>
      <c r="Y12" s="13" t="s">
        <v>26</v>
      </c>
      <c r="Z12" s="13" t="s">
        <v>27</v>
      </c>
      <c r="AA12" s="20"/>
      <c r="AB12" s="20"/>
    </row>
    <row r="13" s="12" customFormat="1" ht="36">
      <c r="A13" s="27"/>
      <c r="B13" s="27"/>
      <c r="C13" s="27"/>
      <c r="D13" s="27"/>
      <c r="E13" s="27"/>
      <c r="F13" s="27"/>
      <c r="G13" s="19" t="s">
        <v>28</v>
      </c>
      <c r="H13" s="19" t="s">
        <v>29</v>
      </c>
      <c r="I13" s="27"/>
      <c r="J13" s="27"/>
      <c r="K13" s="27"/>
      <c r="L13" s="27"/>
      <c r="M13" s="27"/>
      <c r="N13" s="27"/>
      <c r="O13" s="27"/>
      <c r="P13" s="19"/>
      <c r="Q13" s="19"/>
      <c r="R13" s="26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="12" customFormat="1" ht="12.75">
      <c r="A14" s="28">
        <v>1</v>
      </c>
      <c r="B14" s="28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  <c r="N14" s="28">
        <v>14</v>
      </c>
      <c r="O14" s="28">
        <v>15</v>
      </c>
      <c r="P14" s="28">
        <v>16</v>
      </c>
      <c r="Q14" s="28">
        <v>17</v>
      </c>
      <c r="R14" s="28">
        <v>18</v>
      </c>
      <c r="S14" s="28">
        <v>19</v>
      </c>
      <c r="T14" s="28">
        <v>20</v>
      </c>
      <c r="U14" s="28">
        <v>21</v>
      </c>
      <c r="V14" s="28">
        <v>22</v>
      </c>
      <c r="W14" s="28">
        <v>23</v>
      </c>
      <c r="X14" s="28">
        <v>24</v>
      </c>
      <c r="Y14" s="28">
        <v>25</v>
      </c>
      <c r="Z14" s="28">
        <v>26</v>
      </c>
      <c r="AA14" s="28">
        <v>27</v>
      </c>
      <c r="AB14" s="28">
        <v>28</v>
      </c>
    </row>
    <row r="15" s="12" customFormat="1" ht="12.75">
      <c r="A15" s="29"/>
      <c r="B15" s="29"/>
      <c r="C15" s="30" t="s">
        <v>30</v>
      </c>
      <c r="D15" s="31"/>
      <c r="E15" s="31"/>
      <c r="F15" s="32"/>
      <c r="G15" s="33"/>
      <c r="H15" s="33"/>
      <c r="I15" s="34">
        <f>SUM(J15:L15)</f>
        <v>866000.19999999995</v>
      </c>
      <c r="J15" s="34">
        <f>J16</f>
        <v>0</v>
      </c>
      <c r="K15" s="34">
        <f>K16</f>
        <v>831360</v>
      </c>
      <c r="L15" s="34">
        <f>L16</f>
        <v>34640.199999999997</v>
      </c>
      <c r="M15" s="35">
        <f>J15/I15*100</f>
        <v>0</v>
      </c>
      <c r="N15" s="35">
        <f t="shared" ref="N15:N16" si="0">K15/I15*100</f>
        <v>95.999977829104438</v>
      </c>
      <c r="O15" s="35">
        <f t="shared" ref="O15:O16" si="1">L15/I15*100</f>
        <v>4.0000221708955719</v>
      </c>
      <c r="P15" s="34">
        <f t="shared" ref="P15:P16" si="2">R15+S15</f>
        <v>0</v>
      </c>
      <c r="Q15" s="34">
        <f>Q16</f>
        <v>0</v>
      </c>
      <c r="R15" s="34">
        <f>SUM(R16:R18)</f>
        <v>0</v>
      </c>
      <c r="S15" s="34">
        <f>S16</f>
        <v>0</v>
      </c>
      <c r="T15" s="34">
        <f>T16</f>
        <v>0</v>
      </c>
      <c r="U15" s="35">
        <v>0</v>
      </c>
      <c r="V15" s="35">
        <v>0</v>
      </c>
      <c r="W15" s="35">
        <v>0</v>
      </c>
      <c r="X15" s="36"/>
      <c r="Y15" s="37"/>
      <c r="Z15" s="38"/>
      <c r="AA15" s="39"/>
      <c r="AB15" s="40"/>
    </row>
    <row r="16" s="12" customFormat="1" ht="302.25" customHeight="1">
      <c r="A16" s="41" t="s">
        <v>31</v>
      </c>
      <c r="B16" s="42" t="s">
        <v>32</v>
      </c>
      <c r="C16" s="43">
        <v>1</v>
      </c>
      <c r="D16" s="43" t="s">
        <v>33</v>
      </c>
      <c r="E16" s="43">
        <v>851</v>
      </c>
      <c r="F16" s="44" t="s">
        <v>34</v>
      </c>
      <c r="G16" s="41" t="s">
        <v>35</v>
      </c>
      <c r="H16" s="45" t="s">
        <v>36</v>
      </c>
      <c r="I16" s="46">
        <f>J16+K16+L16</f>
        <v>866000.19999999995</v>
      </c>
      <c r="J16" s="47">
        <v>0</v>
      </c>
      <c r="K16" s="47">
        <v>831360</v>
      </c>
      <c r="L16" s="47">
        <v>34640.199999999997</v>
      </c>
      <c r="M16" s="48">
        <v>0</v>
      </c>
      <c r="N16" s="48">
        <f t="shared" si="0"/>
        <v>95.999977829104438</v>
      </c>
      <c r="O16" s="49">
        <f t="shared" si="1"/>
        <v>4.0000221708955719</v>
      </c>
      <c r="P16" s="50">
        <f t="shared" si="2"/>
        <v>0</v>
      </c>
      <c r="Q16" s="50">
        <f>R16+S16+T16</f>
        <v>0</v>
      </c>
      <c r="R16" s="47">
        <v>0</v>
      </c>
      <c r="S16" s="47">
        <v>0</v>
      </c>
      <c r="T16" s="47">
        <v>0</v>
      </c>
      <c r="U16" s="51">
        <v>0</v>
      </c>
      <c r="V16" s="51">
        <v>0</v>
      </c>
      <c r="W16" s="49">
        <v>0</v>
      </c>
      <c r="X16" s="52" t="s">
        <v>37</v>
      </c>
      <c r="Y16" s="52" t="s">
        <v>38</v>
      </c>
      <c r="Z16" s="53">
        <v>3</v>
      </c>
      <c r="AA16" s="53">
        <v>0</v>
      </c>
      <c r="AB16" s="52" t="s">
        <v>39</v>
      </c>
    </row>
    <row r="17" s="12" customFormat="1" ht="19.5" customHeight="1">
      <c r="A17" s="29"/>
      <c r="B17" s="29"/>
      <c r="C17" s="54" t="s">
        <v>30</v>
      </c>
      <c r="D17" s="55"/>
      <c r="E17" s="55"/>
      <c r="F17" s="56"/>
      <c r="G17" s="57"/>
      <c r="H17" s="57"/>
      <c r="I17" s="58">
        <f t="shared" ref="I17:W17" si="3">I18</f>
        <v>1274989.3</v>
      </c>
      <c r="J17" s="34">
        <f t="shared" si="3"/>
        <v>0</v>
      </c>
      <c r="K17" s="34">
        <f t="shared" si="3"/>
        <v>1273714.2</v>
      </c>
      <c r="L17" s="34">
        <f t="shared" si="3"/>
        <v>1275.0999999999999</v>
      </c>
      <c r="M17" s="35">
        <f t="shared" si="3"/>
        <v>0</v>
      </c>
      <c r="N17" s="35">
        <f t="shared" si="3"/>
        <v>99.899991317574191</v>
      </c>
      <c r="O17" s="35">
        <f t="shared" si="3"/>
        <v>0.10000868242580545</v>
      </c>
      <c r="P17" s="34">
        <f t="shared" si="3"/>
        <v>0</v>
      </c>
      <c r="Q17" s="34">
        <f t="shared" si="3"/>
        <v>0</v>
      </c>
      <c r="R17" s="34">
        <f t="shared" si="3"/>
        <v>0</v>
      </c>
      <c r="S17" s="34">
        <f t="shared" si="3"/>
        <v>0</v>
      </c>
      <c r="T17" s="34">
        <f t="shared" si="3"/>
        <v>0</v>
      </c>
      <c r="U17" s="35">
        <f t="shared" si="3"/>
        <v>0</v>
      </c>
      <c r="V17" s="35">
        <f t="shared" si="3"/>
        <v>0</v>
      </c>
      <c r="W17" s="35">
        <f t="shared" si="3"/>
        <v>0</v>
      </c>
      <c r="X17" s="59"/>
      <c r="Y17" s="60"/>
      <c r="Z17" s="59"/>
      <c r="AA17" s="59"/>
      <c r="AB17" s="59"/>
    </row>
    <row r="18" s="12" customFormat="1" ht="294" customHeight="1">
      <c r="A18" s="52" t="s">
        <v>40</v>
      </c>
      <c r="B18" s="52" t="s">
        <v>41</v>
      </c>
      <c r="C18" s="61">
        <v>1</v>
      </c>
      <c r="D18" s="62">
        <v>2340198050</v>
      </c>
      <c r="E18" s="63">
        <v>851</v>
      </c>
      <c r="F18" s="64" t="s">
        <v>42</v>
      </c>
      <c r="G18" s="65" t="s">
        <v>43</v>
      </c>
      <c r="H18" s="66" t="s">
        <v>44</v>
      </c>
      <c r="I18" s="67">
        <f>J18+K18+L18</f>
        <v>1274989.3</v>
      </c>
      <c r="J18" s="68">
        <v>0</v>
      </c>
      <c r="K18" s="69">
        <v>1273714.2</v>
      </c>
      <c r="L18" s="69">
        <v>1275.0999999999999</v>
      </c>
      <c r="M18" s="51">
        <v>0</v>
      </c>
      <c r="N18" s="51">
        <f>K18/I18*100</f>
        <v>99.899991317574191</v>
      </c>
      <c r="O18" s="49">
        <f>L18/I18*100</f>
        <v>0.10000868242580545</v>
      </c>
      <c r="P18" s="70">
        <f>R18+S18</f>
        <v>0</v>
      </c>
      <c r="Q18" s="70">
        <f>R18+S18+T18</f>
        <v>0</v>
      </c>
      <c r="R18" s="69">
        <v>0</v>
      </c>
      <c r="S18" s="69">
        <v>0</v>
      </c>
      <c r="T18" s="69">
        <v>0</v>
      </c>
      <c r="U18" s="51">
        <v>0</v>
      </c>
      <c r="V18" s="51">
        <v>0</v>
      </c>
      <c r="W18" s="49">
        <v>0</v>
      </c>
      <c r="X18" s="71" t="s">
        <v>45</v>
      </c>
      <c r="Y18" s="52" t="s">
        <v>38</v>
      </c>
      <c r="Z18" s="72">
        <v>1</v>
      </c>
      <c r="AA18" s="72">
        <v>0</v>
      </c>
      <c r="AB18" s="71" t="s">
        <v>39</v>
      </c>
    </row>
    <row r="19" s="12" customFormat="1" ht="15.75" customHeight="1">
      <c r="A19" s="73"/>
      <c r="B19" s="73"/>
      <c r="C19" s="74"/>
      <c r="D19" s="74"/>
      <c r="E19" s="74"/>
      <c r="F19" s="73"/>
      <c r="G19" s="73"/>
      <c r="H19" s="75"/>
      <c r="I19" s="76"/>
      <c r="J19" s="77"/>
      <c r="K19" s="77"/>
      <c r="L19" s="77"/>
      <c r="M19" s="78"/>
      <c r="N19" s="78"/>
      <c r="O19" s="78"/>
      <c r="P19" s="76"/>
      <c r="Q19" s="76"/>
      <c r="R19" s="77"/>
      <c r="S19" s="77"/>
      <c r="T19" s="77"/>
      <c r="U19" s="78"/>
      <c r="V19" s="78"/>
      <c r="W19" s="78"/>
      <c r="X19" s="73"/>
      <c r="Y19" s="79"/>
      <c r="Z19" s="80"/>
      <c r="AA19" s="80"/>
      <c r="AB19" s="81"/>
    </row>
    <row r="20">
      <c r="A20" s="1"/>
      <c r="B20" s="1"/>
      <c r="C20" s="1"/>
      <c r="D20" s="1"/>
      <c r="E20" s="1"/>
      <c r="F20" s="1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83" t="s">
        <v>46</v>
      </c>
      <c r="B21" s="1"/>
      <c r="C21" s="1"/>
      <c r="D21" s="1"/>
      <c r="E21" s="1"/>
      <c r="F21" s="1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4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>
      <c r="A22" s="83" t="s">
        <v>47</v>
      </c>
      <c r="B22" s="1"/>
      <c r="C22" s="1"/>
      <c r="D22" s="1"/>
      <c r="E22" s="1"/>
      <c r="F22" s="1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>
      <c r="A23" s="83"/>
      <c r="B23" s="83"/>
      <c r="C23" s="83"/>
      <c r="D23" s="83"/>
      <c r="E23" s="83"/>
      <c r="F23" s="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</row>
    <row r="24">
      <c r="A24" s="83"/>
      <c r="B24" s="83"/>
      <c r="C24" s="83"/>
      <c r="D24" s="83"/>
      <c r="E24" s="83"/>
      <c r="F24" s="1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</row>
    <row r="25">
      <c r="A25" s="1"/>
      <c r="B25" s="1"/>
      <c r="C25" s="1"/>
      <c r="D25" s="1"/>
      <c r="E25" s="1"/>
      <c r="F25" s="1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  <row r="26">
      <c r="A26" s="1"/>
      <c r="B26" s="1"/>
      <c r="C26" s="1"/>
      <c r="D26" s="1"/>
      <c r="E26" s="1"/>
      <c r="F26" s="1"/>
    </row>
    <row r="33">
      <c r="D33" s="85"/>
      <c r="E33" s="85"/>
      <c r="F33" s="86"/>
    </row>
    <row r="34">
      <c r="D34" s="85"/>
      <c r="E34" s="85"/>
      <c r="F34" s="86"/>
    </row>
    <row r="35">
      <c r="D35" s="85"/>
      <c r="E35" s="85"/>
      <c r="F35" s="86"/>
    </row>
  </sheetData>
  <mergeCells count="48">
    <mergeCell ref="K1:L1"/>
    <mergeCell ref="C2:S2"/>
    <mergeCell ref="C3:S3"/>
    <mergeCell ref="C4:S4"/>
    <mergeCell ref="C6:S6"/>
    <mergeCell ref="C7:S7"/>
    <mergeCell ref="A9:A13"/>
    <mergeCell ref="B9:B13"/>
    <mergeCell ref="C9:C13"/>
    <mergeCell ref="D9:D13"/>
    <mergeCell ref="E9:E13"/>
    <mergeCell ref="F9:F13"/>
    <mergeCell ref="G9:H12"/>
    <mergeCell ref="I9:O9"/>
    <mergeCell ref="P9:P13"/>
    <mergeCell ref="Q9:W9"/>
    <mergeCell ref="X9:AB9"/>
    <mergeCell ref="I10:L10"/>
    <mergeCell ref="M10:O11"/>
    <mergeCell ref="Q10:T10"/>
    <mergeCell ref="U10:W11"/>
    <mergeCell ref="X10:Z11"/>
    <mergeCell ref="AA10:AA13"/>
    <mergeCell ref="AB10:AB13"/>
    <mergeCell ref="I11:I13"/>
    <mergeCell ref="J11:L11"/>
    <mergeCell ref="Q11:Q13"/>
    <mergeCell ref="R11:T11"/>
    <mergeCell ref="J12:J13"/>
    <mergeCell ref="K12:K13"/>
    <mergeCell ref="L12:L13"/>
    <mergeCell ref="M12:M13"/>
    <mergeCell ref="N12:N13"/>
    <mergeCell ref="O12:O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15:F15"/>
    <mergeCell ref="C17:F17"/>
    <mergeCell ref="D33:E33"/>
    <mergeCell ref="D34:E34"/>
    <mergeCell ref="D35:E35"/>
  </mergeCells>
  <printOptions headings="0" gridLines="0"/>
  <pageMargins left="0.19685039370078738" right="0.19685039370078738" top="0.19685039370078738" bottom="0.19685039370078738" header="0" footer="0"/>
  <pageSetup paperSize="9" scale="4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view="pageBreakPreview" topLeftCell="AB1" zoomScale="80" workbookViewId="0">
      <pane ySplit="1" topLeftCell="A2" activePane="bottomLeft" state="frozen"/>
      <selection activeCell="A44" activeCellId="0" sqref="A44:AB64"/>
    </sheetView>
  </sheetViews>
  <sheetFormatPr defaultColWidth="8.85546875" defaultRowHeight="14.25"/>
  <cols>
    <col customWidth="1" min="1" max="1" style="1" width="4.5703125"/>
    <col customWidth="1" min="2" max="2" style="1" width="20.28515625"/>
    <col customWidth="1" min="3" max="3" style="1" width="3.85546875"/>
    <col customWidth="1" min="4" max="4" style="1" width="11.7109375"/>
    <col customWidth="1" min="5" max="5" style="1" width="11"/>
    <col customWidth="1" min="6" max="6" style="1" width="21.42578125"/>
    <col customWidth="1" min="7" max="7" style="1" width="12.28515625"/>
    <col customWidth="1" min="8" max="8" style="1" width="12.85546875"/>
    <col customWidth="1" min="9" max="9" style="1" width="11.7109375"/>
    <col bestFit="1" customWidth="1" min="10" max="10" style="1" width="11.7109375"/>
    <col customWidth="1" min="11" max="11" style="1" width="10.5703125"/>
    <col customWidth="1" min="12" max="12" style="1" width="9.7109375"/>
    <col customWidth="1" min="13" max="13" style="1" width="11.5703125"/>
    <col customWidth="1" min="14" max="14" style="1" width="9.5703125"/>
    <col customWidth="1" min="15" max="15" style="1" width="9.7109375"/>
    <col customWidth="1" min="16" max="17" style="1" width="13.42578125"/>
    <col customWidth="1" min="18" max="18" style="1" width="11.5703125"/>
    <col customWidth="1" min="19" max="19" style="1" width="10.5703125"/>
    <col bestFit="1" customWidth="1" min="20" max="20" style="1" width="8.7109375"/>
    <col customWidth="1" min="21" max="21" style="1" width="11.5703125"/>
    <col bestFit="1" customWidth="1" min="22" max="22" style="1" width="12.42578125"/>
    <col customWidth="1" min="23" max="23" style="1" width="8.28515625"/>
    <col customWidth="1" min="24" max="24" style="1" width="15.28515625"/>
    <col bestFit="1" customWidth="1" min="25" max="25" style="1" width="9.5703125"/>
    <col bestFit="1" customWidth="1" min="26" max="26" style="1" width="8.28515625"/>
    <col customWidth="1" min="27" max="27" style="1" width="11"/>
    <col bestFit="1" customWidth="1" min="28" max="28" style="1" width="12.28515625"/>
    <col min="29" max="16384" style="1" width="8.85546875"/>
  </cols>
  <sheetData>
    <row r="1">
      <c r="A1" s="1"/>
      <c r="B1" s="1"/>
      <c r="K1" s="2"/>
      <c r="L1" s="2"/>
    </row>
    <row r="2" s="87" customFormat="1">
      <c r="B2" s="88"/>
      <c r="C2" s="89" t="s">
        <v>0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="87" customFormat="1">
      <c r="B3" s="88"/>
      <c r="C3" s="89" t="s">
        <v>48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="87" customFormat="1">
      <c r="B4" s="88"/>
      <c r="C4" s="89" t="s">
        <v>49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</row>
    <row r="5" s="87" customFormat="1">
      <c r="B5" s="88"/>
      <c r="C5" s="89" t="s">
        <v>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="87" customFormat="1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8"/>
    </row>
    <row r="7" s="87" customFormat="1" ht="14.449999999999999" customHeight="1">
      <c r="B7" s="90"/>
      <c r="C7" s="91" t="s">
        <v>3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U7" s="92"/>
    </row>
    <row r="8" s="87" customFormat="1" ht="14.449999999999999" customHeight="1">
      <c r="B8" s="93"/>
      <c r="C8" s="94" t="s">
        <v>4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</row>
    <row r="9" s="87" customFormat="1" ht="1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</row>
    <row r="10" s="96" customFormat="1" ht="12.75" customHeight="1">
      <c r="A10" s="97" t="s">
        <v>5</v>
      </c>
      <c r="B10" s="97" t="s">
        <v>50</v>
      </c>
      <c r="C10" s="97" t="s">
        <v>5</v>
      </c>
      <c r="D10" s="97" t="s">
        <v>7</v>
      </c>
      <c r="E10" s="97" t="s">
        <v>8</v>
      </c>
      <c r="F10" s="97" t="s">
        <v>9</v>
      </c>
      <c r="G10" s="98" t="s">
        <v>10</v>
      </c>
      <c r="H10" s="99"/>
      <c r="I10" s="100" t="s">
        <v>11</v>
      </c>
      <c r="J10" s="101"/>
      <c r="K10" s="101"/>
      <c r="L10" s="101"/>
      <c r="M10" s="101"/>
      <c r="N10" s="101"/>
      <c r="O10" s="102"/>
      <c r="P10" s="103" t="s">
        <v>12</v>
      </c>
      <c r="Q10" s="101" t="s">
        <v>13</v>
      </c>
      <c r="R10" s="101"/>
      <c r="S10" s="101"/>
      <c r="T10" s="101"/>
      <c r="U10" s="101"/>
      <c r="V10" s="101"/>
      <c r="W10" s="102"/>
      <c r="X10" s="100" t="s">
        <v>14</v>
      </c>
      <c r="Y10" s="101"/>
      <c r="Z10" s="101"/>
      <c r="AA10" s="101"/>
      <c r="AB10" s="102"/>
    </row>
    <row r="11" s="96" customFormat="1" ht="29.25" customHeight="1">
      <c r="A11" s="104"/>
      <c r="B11" s="104"/>
      <c r="C11" s="104"/>
      <c r="D11" s="104"/>
      <c r="E11" s="104"/>
      <c r="F11" s="104"/>
      <c r="G11" s="105"/>
      <c r="H11" s="106"/>
      <c r="I11" s="100" t="s">
        <v>15</v>
      </c>
      <c r="J11" s="101"/>
      <c r="K11" s="101"/>
      <c r="L11" s="102"/>
      <c r="M11" s="98" t="s">
        <v>16</v>
      </c>
      <c r="N11" s="107"/>
      <c r="O11" s="99"/>
      <c r="P11" s="103"/>
      <c r="Q11" s="101" t="s">
        <v>15</v>
      </c>
      <c r="R11" s="101"/>
      <c r="S11" s="101"/>
      <c r="T11" s="102"/>
      <c r="U11" s="98" t="s">
        <v>16</v>
      </c>
      <c r="V11" s="107"/>
      <c r="W11" s="99"/>
      <c r="X11" s="98" t="s">
        <v>17</v>
      </c>
      <c r="Y11" s="107"/>
      <c r="Z11" s="99"/>
      <c r="AA11" s="97" t="s">
        <v>18</v>
      </c>
      <c r="AB11" s="97" t="s">
        <v>19</v>
      </c>
    </row>
    <row r="12" s="96" customFormat="1" ht="12.75" customHeight="1">
      <c r="A12" s="104"/>
      <c r="B12" s="104"/>
      <c r="C12" s="104"/>
      <c r="D12" s="104"/>
      <c r="E12" s="104"/>
      <c r="F12" s="104"/>
      <c r="G12" s="105"/>
      <c r="H12" s="106"/>
      <c r="I12" s="97" t="s">
        <v>20</v>
      </c>
      <c r="J12" s="100" t="s">
        <v>21</v>
      </c>
      <c r="K12" s="101"/>
      <c r="L12" s="102"/>
      <c r="M12" s="108"/>
      <c r="N12" s="109"/>
      <c r="O12" s="110"/>
      <c r="P12" s="103"/>
      <c r="Q12" s="98" t="s">
        <v>21</v>
      </c>
      <c r="R12" s="107"/>
      <c r="S12" s="107"/>
      <c r="T12" s="99"/>
      <c r="U12" s="108"/>
      <c r="V12" s="109"/>
      <c r="W12" s="110"/>
      <c r="X12" s="108"/>
      <c r="Y12" s="109"/>
      <c r="Z12" s="110"/>
      <c r="AA12" s="104"/>
      <c r="AB12" s="104"/>
    </row>
    <row r="13" s="96" customFormat="1" ht="51" customHeight="1">
      <c r="A13" s="104"/>
      <c r="B13" s="104"/>
      <c r="C13" s="104"/>
      <c r="D13" s="104"/>
      <c r="E13" s="104"/>
      <c r="F13" s="104"/>
      <c r="G13" s="108"/>
      <c r="H13" s="110"/>
      <c r="I13" s="104"/>
      <c r="J13" s="97" t="s">
        <v>51</v>
      </c>
      <c r="K13" s="97" t="s">
        <v>23</v>
      </c>
      <c r="L13" s="97" t="s">
        <v>24</v>
      </c>
      <c r="M13" s="97" t="s">
        <v>51</v>
      </c>
      <c r="N13" s="97" t="s">
        <v>23</v>
      </c>
      <c r="O13" s="97" t="s">
        <v>24</v>
      </c>
      <c r="P13" s="103"/>
      <c r="Q13" s="97" t="s">
        <v>20</v>
      </c>
      <c r="R13" s="97" t="s">
        <v>51</v>
      </c>
      <c r="S13" s="97" t="s">
        <v>23</v>
      </c>
      <c r="T13" s="97" t="s">
        <v>24</v>
      </c>
      <c r="U13" s="97" t="s">
        <v>52</v>
      </c>
      <c r="V13" s="97" t="s">
        <v>23</v>
      </c>
      <c r="W13" s="97" t="s">
        <v>24</v>
      </c>
      <c r="X13" s="97" t="s">
        <v>25</v>
      </c>
      <c r="Y13" s="97" t="s">
        <v>26</v>
      </c>
      <c r="Z13" s="97" t="s">
        <v>27</v>
      </c>
      <c r="AA13" s="104"/>
      <c r="AB13" s="104"/>
    </row>
    <row r="14" s="96" customFormat="1" ht="36">
      <c r="A14" s="111"/>
      <c r="B14" s="111"/>
      <c r="C14" s="111"/>
      <c r="D14" s="111"/>
      <c r="E14" s="111"/>
      <c r="F14" s="111"/>
      <c r="G14" s="103" t="s">
        <v>28</v>
      </c>
      <c r="H14" s="103" t="s">
        <v>29</v>
      </c>
      <c r="I14" s="111"/>
      <c r="J14" s="111"/>
      <c r="K14" s="111"/>
      <c r="L14" s="111"/>
      <c r="M14" s="111"/>
      <c r="N14" s="111"/>
      <c r="O14" s="111"/>
      <c r="P14" s="103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</row>
    <row r="15" s="96" customFormat="1" ht="12.75">
      <c r="A15" s="111">
        <v>1</v>
      </c>
      <c r="B15" s="111">
        <v>2</v>
      </c>
      <c r="C15" s="111">
        <v>3</v>
      </c>
      <c r="D15" s="111">
        <v>4</v>
      </c>
      <c r="E15" s="111">
        <v>5</v>
      </c>
      <c r="F15" s="111">
        <v>6</v>
      </c>
      <c r="G15" s="111">
        <v>7</v>
      </c>
      <c r="H15" s="111">
        <v>8</v>
      </c>
      <c r="I15" s="111">
        <v>9</v>
      </c>
      <c r="J15" s="111">
        <v>10</v>
      </c>
      <c r="K15" s="111">
        <v>11</v>
      </c>
      <c r="L15" s="111">
        <v>12</v>
      </c>
      <c r="M15" s="111">
        <v>13</v>
      </c>
      <c r="N15" s="111">
        <v>14</v>
      </c>
      <c r="O15" s="104">
        <v>15</v>
      </c>
      <c r="P15" s="111">
        <v>16</v>
      </c>
      <c r="Q15" s="111">
        <v>17</v>
      </c>
      <c r="R15" s="111">
        <v>18</v>
      </c>
      <c r="S15" s="111">
        <v>19</v>
      </c>
      <c r="T15" s="111">
        <v>20</v>
      </c>
      <c r="U15" s="111">
        <v>21</v>
      </c>
      <c r="V15" s="111">
        <v>22</v>
      </c>
      <c r="W15" s="111">
        <v>23</v>
      </c>
      <c r="X15" s="111">
        <v>24</v>
      </c>
      <c r="Y15" s="111">
        <v>25</v>
      </c>
      <c r="Z15" s="111">
        <v>26</v>
      </c>
      <c r="AA15" s="111">
        <v>27</v>
      </c>
      <c r="AB15" s="111">
        <v>28</v>
      </c>
    </row>
    <row r="16" s="112" customFormat="1" ht="19.5" customHeight="1">
      <c r="A16" s="113"/>
      <c r="B16" s="113"/>
      <c r="C16" s="114" t="s">
        <v>30</v>
      </c>
      <c r="D16" s="115"/>
      <c r="E16" s="115"/>
      <c r="F16" s="116"/>
      <c r="G16" s="117"/>
      <c r="H16" s="117"/>
      <c r="I16" s="34">
        <f>SUM(J16:L16)</f>
        <v>360480.73999999999</v>
      </c>
      <c r="J16" s="34">
        <f>J20+J23+J26</f>
        <v>135776.5</v>
      </c>
      <c r="K16" s="34">
        <f>K20+K23+K26</f>
        <v>218191</v>
      </c>
      <c r="L16" s="34">
        <f>L20+L23+L26</f>
        <v>6513.2399999999998</v>
      </c>
      <c r="M16" s="35">
        <f>J16/I16*100</f>
        <v>37.665396492472802</v>
      </c>
      <c r="N16" s="118">
        <f>K16/I16*100</f>
        <v>60.527782982247544</v>
      </c>
      <c r="O16" s="119">
        <f>L16/I16*100</f>
        <v>1.8068205252796585</v>
      </c>
      <c r="P16" s="120">
        <f>P20+P23+P26</f>
        <v>61229.07</v>
      </c>
      <c r="Q16" s="34">
        <f>Q20+Q23+Q26</f>
        <v>62058.419999999998</v>
      </c>
      <c r="R16" s="34">
        <f>R20+R23+R26</f>
        <v>0</v>
      </c>
      <c r="S16" s="34">
        <f>S20+S23+S26</f>
        <v>61229.07</v>
      </c>
      <c r="T16" s="34">
        <f>T20+T23+T26</f>
        <v>829.35000000000002</v>
      </c>
      <c r="U16" s="35">
        <v>0</v>
      </c>
      <c r="V16" s="35">
        <v>0</v>
      </c>
      <c r="W16" s="35">
        <v>0</v>
      </c>
      <c r="X16" s="121"/>
      <c r="Y16" s="122"/>
      <c r="Z16" s="122"/>
      <c r="AA16" s="122"/>
      <c r="AB16" s="123"/>
    </row>
    <row r="17" s="12" customFormat="1" ht="12.75">
      <c r="A17" s="124"/>
      <c r="B17" s="124"/>
      <c r="C17" s="125"/>
      <c r="D17" s="126"/>
      <c r="E17" s="125"/>
      <c r="F17" s="127"/>
      <c r="G17" s="128"/>
      <c r="H17" s="129"/>
      <c r="I17" s="130"/>
      <c r="J17" s="130"/>
      <c r="K17" s="130"/>
      <c r="L17" s="130"/>
      <c r="M17" s="131"/>
      <c r="N17" s="131"/>
      <c r="O17" s="131"/>
      <c r="P17" s="130"/>
      <c r="Q17" s="130"/>
      <c r="R17" s="130"/>
      <c r="S17" s="130"/>
      <c r="T17" s="130"/>
      <c r="U17" s="131"/>
      <c r="V17" s="131"/>
      <c r="W17" s="131"/>
      <c r="X17" s="127"/>
      <c r="Y17" s="132"/>
      <c r="Z17" s="133"/>
      <c r="AA17" s="133"/>
      <c r="AB17" s="134"/>
    </row>
    <row r="18" s="112" customFormat="1" ht="12.75">
      <c r="A18" s="135"/>
      <c r="B18" s="135"/>
      <c r="C18" s="136"/>
      <c r="D18" s="136"/>
      <c r="E18" s="136"/>
      <c r="F18" s="137"/>
      <c r="G18" s="138"/>
      <c r="H18" s="139"/>
      <c r="I18" s="140"/>
      <c r="J18" s="140"/>
      <c r="K18" s="140"/>
      <c r="L18" s="140"/>
      <c r="M18" s="141"/>
      <c r="N18" s="141"/>
      <c r="O18" s="141"/>
      <c r="P18" s="140"/>
      <c r="Q18" s="140"/>
      <c r="R18" s="140"/>
      <c r="S18" s="140"/>
      <c r="T18" s="140"/>
      <c r="U18" s="141"/>
      <c r="V18" s="141"/>
      <c r="W18" s="141"/>
      <c r="X18" s="137"/>
      <c r="Y18" s="142"/>
      <c r="Z18" s="143"/>
      <c r="AA18" s="143"/>
      <c r="AB18" s="138"/>
    </row>
    <row r="19" s="12" customFormat="1" ht="12.75">
      <c r="A19" s="144"/>
      <c r="B19" s="144"/>
      <c r="C19" s="126"/>
      <c r="D19" s="126"/>
      <c r="E19" s="126"/>
      <c r="F19" s="145"/>
      <c r="G19" s="145"/>
      <c r="H19" s="144"/>
      <c r="I19" s="146"/>
      <c r="J19" s="147"/>
      <c r="K19" s="147"/>
      <c r="L19" s="147"/>
      <c r="M19" s="148"/>
      <c r="N19" s="148"/>
      <c r="O19" s="148"/>
      <c r="P19" s="147"/>
      <c r="Q19" s="147"/>
      <c r="R19" s="147"/>
      <c r="S19" s="147"/>
      <c r="T19" s="147"/>
      <c r="U19" s="148"/>
      <c r="V19" s="148"/>
      <c r="W19" s="148"/>
      <c r="X19" s="149"/>
      <c r="Y19" s="150"/>
      <c r="Z19" s="151"/>
      <c r="AA19" s="151"/>
      <c r="AB19" s="152"/>
    </row>
    <row r="20" s="112" customFormat="1" ht="124.5" customHeight="1">
      <c r="A20" s="113"/>
      <c r="B20" s="113"/>
      <c r="C20" s="114" t="s">
        <v>30</v>
      </c>
      <c r="D20" s="115"/>
      <c r="E20" s="115"/>
      <c r="F20" s="116"/>
      <c r="G20" s="113"/>
      <c r="H20" s="113"/>
      <c r="I20" s="153">
        <f t="shared" ref="I20:I27" si="4">SUM(J20:L20)</f>
        <v>53446.099999999999</v>
      </c>
      <c r="J20" s="153">
        <f>SUM(J21:J21)</f>
        <v>0</v>
      </c>
      <c r="K20" s="153">
        <f>SUM(K21:K22)</f>
        <v>52377.400000000001</v>
      </c>
      <c r="L20" s="153">
        <f>SUM(L21:L21)</f>
        <v>1068.7</v>
      </c>
      <c r="M20" s="35">
        <f t="shared" ref="M20:M26" si="5">J20/I20*100</f>
        <v>0</v>
      </c>
      <c r="N20" s="35">
        <f t="shared" ref="N20:N27" si="6">K20/I20*100</f>
        <v>98.00041537174836</v>
      </c>
      <c r="O20" s="35">
        <f t="shared" ref="O20:O26" si="7">L20/I20*100</f>
        <v>1.9995846282516407</v>
      </c>
      <c r="P20" s="153">
        <f>R20+S20</f>
        <v>20459.459999999999</v>
      </c>
      <c r="Q20" s="153">
        <f t="shared" ref="Q20:Q28" si="8">R20+S20+T20</f>
        <v>20877</v>
      </c>
      <c r="R20" s="153">
        <f>SUM(R21:R21)</f>
        <v>0</v>
      </c>
      <c r="S20" s="153">
        <f>SUM(S21:S21)</f>
        <v>20459.459999999999</v>
      </c>
      <c r="T20" s="153">
        <f>SUM(T21:T21)</f>
        <v>417.54000000000002</v>
      </c>
      <c r="U20" s="35">
        <v>0</v>
      </c>
      <c r="V20" s="35">
        <v>0</v>
      </c>
      <c r="W20" s="35">
        <v>0</v>
      </c>
      <c r="X20" s="154" t="s">
        <v>53</v>
      </c>
      <c r="Y20" s="155" t="s">
        <v>54</v>
      </c>
      <c r="Z20" s="156">
        <f>SUM(Z21:Z21)</f>
        <v>0.87</v>
      </c>
      <c r="AA20" s="153">
        <f>SUM(AA21:AA21)</f>
        <v>0.26000000000000001</v>
      </c>
      <c r="AB20" s="157" t="str">
        <f>AB21</f>
        <v xml:space="preserve">результат будет достигнут до конца 2025 года</v>
      </c>
    </row>
    <row r="21" s="12" customFormat="1" ht="137.25" customHeight="1">
      <c r="A21" s="158" t="s">
        <v>31</v>
      </c>
      <c r="B21" s="159" t="s">
        <v>55</v>
      </c>
      <c r="C21" s="160">
        <v>1</v>
      </c>
      <c r="D21" s="160">
        <v>2340681410</v>
      </c>
      <c r="E21" s="160">
        <v>851</v>
      </c>
      <c r="F21" s="161" t="s">
        <v>56</v>
      </c>
      <c r="G21" s="160" t="s">
        <v>57</v>
      </c>
      <c r="H21" s="162" t="s">
        <v>58</v>
      </c>
      <c r="I21" s="163">
        <f t="shared" si="4"/>
        <v>53446.099999999999</v>
      </c>
      <c r="J21" s="163">
        <v>0</v>
      </c>
      <c r="K21" s="164">
        <v>52377.400000000001</v>
      </c>
      <c r="L21" s="164">
        <v>1068.7</v>
      </c>
      <c r="M21" s="165">
        <f t="shared" si="5"/>
        <v>0</v>
      </c>
      <c r="N21" s="165">
        <f t="shared" si="6"/>
        <v>98.00041537174836</v>
      </c>
      <c r="O21" s="165">
        <f t="shared" si="7"/>
        <v>1.9995846282516407</v>
      </c>
      <c r="P21" s="163">
        <f>SUM(R21:S21)</f>
        <v>20459.459999999999</v>
      </c>
      <c r="Q21" s="164">
        <f t="shared" si="8"/>
        <v>20877</v>
      </c>
      <c r="R21" s="163">
        <v>0</v>
      </c>
      <c r="S21" s="166">
        <v>20459.459999999999</v>
      </c>
      <c r="T21" s="166">
        <v>417.54000000000002</v>
      </c>
      <c r="U21" s="165">
        <v>0</v>
      </c>
      <c r="V21" s="165">
        <f>S21/Q21*100</f>
        <v>98</v>
      </c>
      <c r="W21" s="165">
        <f>T21/Q21*100</f>
        <v>2</v>
      </c>
      <c r="X21" s="167" t="s">
        <v>53</v>
      </c>
      <c r="Y21" s="168" t="s">
        <v>54</v>
      </c>
      <c r="Z21" s="164">
        <v>0.87</v>
      </c>
      <c r="AA21" s="164">
        <v>0.26000000000000001</v>
      </c>
      <c r="AB21" s="169" t="s">
        <v>39</v>
      </c>
    </row>
    <row r="22" s="12" customFormat="1" ht="19.5" customHeight="1">
      <c r="A22" s="170"/>
      <c r="B22" s="171"/>
      <c r="C22" s="172"/>
      <c r="D22" s="173"/>
      <c r="E22" s="172"/>
      <c r="F22" s="174"/>
      <c r="G22" s="175"/>
      <c r="H22" s="176"/>
      <c r="I22" s="177"/>
      <c r="J22" s="178"/>
      <c r="K22" s="178"/>
      <c r="L22" s="178"/>
      <c r="M22" s="179"/>
      <c r="N22" s="179"/>
      <c r="O22" s="179"/>
      <c r="P22" s="177"/>
      <c r="Q22" s="178"/>
      <c r="R22" s="177"/>
      <c r="S22" s="180"/>
      <c r="T22" s="180"/>
      <c r="U22" s="179"/>
      <c r="V22" s="179"/>
      <c r="W22" s="179"/>
      <c r="X22" s="174"/>
      <c r="Y22" s="181"/>
      <c r="Z22" s="178"/>
      <c r="AA22" s="178"/>
      <c r="AB22" s="182"/>
    </row>
    <row r="23" s="112" customFormat="1" ht="177.75" customHeight="1">
      <c r="A23" s="183"/>
      <c r="B23" s="183"/>
      <c r="C23" s="184" t="s">
        <v>30</v>
      </c>
      <c r="D23" s="185"/>
      <c r="E23" s="185"/>
      <c r="F23" s="186"/>
      <c r="G23" s="183"/>
      <c r="H23" s="183"/>
      <c r="I23" s="58">
        <f t="shared" si="4"/>
        <v>69592.5</v>
      </c>
      <c r="J23" s="58">
        <f>SUM(J24:J24)</f>
        <v>0</v>
      </c>
      <c r="K23" s="58">
        <f>SUM(K24:K24)</f>
        <v>68896.800000000003</v>
      </c>
      <c r="L23" s="58">
        <f>SUM(L24:L24)</f>
        <v>695.70000000000005</v>
      </c>
      <c r="M23" s="187">
        <f t="shared" si="5"/>
        <v>0</v>
      </c>
      <c r="N23" s="187">
        <f t="shared" si="6"/>
        <v>99.000323310701589</v>
      </c>
      <c r="O23" s="187">
        <f t="shared" si="7"/>
        <v>0.9996766892984158</v>
      </c>
      <c r="P23" s="58">
        <f>R23+S23</f>
        <v>40769.610000000001</v>
      </c>
      <c r="Q23" s="58">
        <f t="shared" si="8"/>
        <v>41181.419999999998</v>
      </c>
      <c r="R23" s="58">
        <f>SUM(R24:R24)</f>
        <v>0</v>
      </c>
      <c r="S23" s="58">
        <f>SUM(S24:S24)</f>
        <v>40769.610000000001</v>
      </c>
      <c r="T23" s="58">
        <f>SUM(T24:T24)</f>
        <v>411.81</v>
      </c>
      <c r="U23" s="187">
        <v>0</v>
      </c>
      <c r="V23" s="187">
        <v>0</v>
      </c>
      <c r="W23" s="187">
        <v>0</v>
      </c>
      <c r="X23" s="188" t="str">
        <f>X24</f>
        <v xml:space="preserve">реализованы мероприятия по переселению  граждан из многоквартирных домов, признанных аварийными после 1 января 2022 года, находящихся под угрозой обрушения</v>
      </c>
      <c r="Y23" s="189" t="s">
        <v>54</v>
      </c>
      <c r="Z23" s="58">
        <f>SUM(Z24:Z24)</f>
        <v>1.03</v>
      </c>
      <c r="AA23" s="58">
        <f>SUM(AA24:AA24)</f>
        <v>0.63</v>
      </c>
      <c r="AB23" s="190" t="str">
        <f>AB24</f>
        <v xml:space="preserve">результат будет достигнут до конца 2025 года</v>
      </c>
    </row>
    <row r="24" s="12" customFormat="1" ht="162.75" customHeight="1">
      <c r="A24" s="191" t="s">
        <v>40</v>
      </c>
      <c r="B24" s="192" t="s">
        <v>59</v>
      </c>
      <c r="C24" s="193">
        <v>1</v>
      </c>
      <c r="D24" s="193">
        <v>2340681420</v>
      </c>
      <c r="E24" s="193">
        <v>851</v>
      </c>
      <c r="F24" s="192" t="s">
        <v>60</v>
      </c>
      <c r="G24" s="193" t="s">
        <v>61</v>
      </c>
      <c r="H24" s="194" t="s">
        <v>62</v>
      </c>
      <c r="I24" s="195">
        <f t="shared" si="4"/>
        <v>69592.5</v>
      </c>
      <c r="J24" s="196">
        <v>0</v>
      </c>
      <c r="K24" s="196">
        <v>68896.800000000003</v>
      </c>
      <c r="L24" s="196">
        <v>695.70000000000005</v>
      </c>
      <c r="M24" s="197">
        <f t="shared" si="5"/>
        <v>0</v>
      </c>
      <c r="N24" s="197">
        <f t="shared" si="6"/>
        <v>99.000323310701589</v>
      </c>
      <c r="O24" s="197">
        <f t="shared" si="7"/>
        <v>0.9996766892984158</v>
      </c>
      <c r="P24" s="195">
        <f>SUM(R24:S24)</f>
        <v>40769.610000000001</v>
      </c>
      <c r="Q24" s="195">
        <f t="shared" si="8"/>
        <v>41181.419999999998</v>
      </c>
      <c r="R24" s="196">
        <v>0</v>
      </c>
      <c r="S24" s="196">
        <v>40769.610000000001</v>
      </c>
      <c r="T24" s="196">
        <v>411.81</v>
      </c>
      <c r="U24" s="197">
        <v>0</v>
      </c>
      <c r="V24" s="197">
        <f>S24/Q24*100</f>
        <v>99.000010198774106</v>
      </c>
      <c r="W24" s="197">
        <f>T24/Q24*100</f>
        <v>0.99998980122589265</v>
      </c>
      <c r="X24" s="192" t="s">
        <v>63</v>
      </c>
      <c r="Y24" s="198" t="s">
        <v>54</v>
      </c>
      <c r="Z24" s="196">
        <v>1.03</v>
      </c>
      <c r="AA24" s="196">
        <v>0.63</v>
      </c>
      <c r="AB24" s="199" t="s">
        <v>39</v>
      </c>
    </row>
    <row r="25" s="12" customFormat="1" ht="12.75">
      <c r="A25" s="124"/>
      <c r="B25" s="124"/>
      <c r="C25" s="125"/>
      <c r="D25" s="125"/>
      <c r="E25" s="125"/>
      <c r="F25" s="200"/>
      <c r="G25" s="200"/>
      <c r="H25" s="124"/>
      <c r="I25" s="130"/>
      <c r="J25" s="201"/>
      <c r="K25" s="201"/>
      <c r="L25" s="201"/>
      <c r="M25" s="131"/>
      <c r="N25" s="131"/>
      <c r="O25" s="131"/>
      <c r="P25" s="201"/>
      <c r="Q25" s="201"/>
      <c r="R25" s="201"/>
      <c r="S25" s="201"/>
      <c r="T25" s="201"/>
      <c r="U25" s="131"/>
      <c r="V25" s="131"/>
      <c r="W25" s="131"/>
      <c r="X25" s="202"/>
      <c r="Y25" s="132"/>
      <c r="Z25" s="203"/>
      <c r="AA25" s="203"/>
      <c r="AB25" s="134"/>
    </row>
    <row r="26" s="112" customFormat="1" ht="172.5" customHeight="1">
      <c r="A26" s="183"/>
      <c r="B26" s="183"/>
      <c r="C26" s="184" t="s">
        <v>30</v>
      </c>
      <c r="D26" s="185"/>
      <c r="E26" s="185"/>
      <c r="F26" s="186"/>
      <c r="G26" s="183"/>
      <c r="H26" s="183"/>
      <c r="I26" s="58">
        <f t="shared" si="4"/>
        <v>237442.13999999998</v>
      </c>
      <c r="J26" s="58">
        <f>SUM(J27:J29)</f>
        <v>135776.5</v>
      </c>
      <c r="K26" s="58">
        <f>SUM(K27:K29)</f>
        <v>96916.800000000003</v>
      </c>
      <c r="L26" s="58">
        <f>SUM(L27:L29)</f>
        <v>4748.8400000000001</v>
      </c>
      <c r="M26" s="187">
        <f t="shared" si="5"/>
        <v>57.182983610238693</v>
      </c>
      <c r="N26" s="187">
        <f t="shared" si="6"/>
        <v>40.817017568995972</v>
      </c>
      <c r="O26" s="187">
        <f t="shared" si="7"/>
        <v>1.9999988207653454</v>
      </c>
      <c r="P26" s="58">
        <f>R26+S26</f>
        <v>0</v>
      </c>
      <c r="Q26" s="58">
        <f t="shared" si="8"/>
        <v>0</v>
      </c>
      <c r="R26" s="58">
        <f>SUM(R27:R29)</f>
        <v>0</v>
      </c>
      <c r="S26" s="58">
        <f>SUM(S27:S29)</f>
        <v>0</v>
      </c>
      <c r="T26" s="58">
        <f>SUM(T27:T29)</f>
        <v>0</v>
      </c>
      <c r="U26" s="187">
        <f>U27</f>
        <v>0</v>
      </c>
      <c r="V26" s="187">
        <f>V27</f>
        <v>0</v>
      </c>
      <c r="W26" s="187">
        <f>W27</f>
        <v>0</v>
      </c>
      <c r="X26" s="188" t="s">
        <v>64</v>
      </c>
      <c r="Y26" s="189" t="s">
        <v>54</v>
      </c>
      <c r="Z26" s="204">
        <f>SUM(Z27:Z29)</f>
        <v>4.7299999999999995</v>
      </c>
      <c r="AA26" s="204">
        <f>SUM(AA27:AA29)</f>
        <v>0</v>
      </c>
      <c r="AB26" s="157" t="str">
        <f>AB27</f>
        <v xml:space="preserve">результат будет достигнут до конца 2025 года</v>
      </c>
    </row>
    <row r="27" s="12" customFormat="1" ht="145.5" customHeight="1">
      <c r="A27" s="205" t="s">
        <v>65</v>
      </c>
      <c r="B27" s="206" t="s">
        <v>66</v>
      </c>
      <c r="C27" s="207">
        <v>1</v>
      </c>
      <c r="D27" s="207">
        <v>2340667483</v>
      </c>
      <c r="E27" s="207">
        <v>851</v>
      </c>
      <c r="F27" s="208" t="s">
        <v>42</v>
      </c>
      <c r="G27" s="209" t="s">
        <v>67</v>
      </c>
      <c r="H27" s="210" t="s">
        <v>68</v>
      </c>
      <c r="I27" s="211">
        <f t="shared" si="4"/>
        <v>135776.5</v>
      </c>
      <c r="J27" s="211">
        <v>135776.5</v>
      </c>
      <c r="K27" s="211">
        <v>0</v>
      </c>
      <c r="L27" s="211"/>
      <c r="M27" s="212">
        <f>J27/(I27+I28)*100</f>
        <v>57.182983610238679</v>
      </c>
      <c r="N27" s="212">
        <f t="shared" si="6"/>
        <v>0</v>
      </c>
      <c r="O27" s="212"/>
      <c r="P27" s="211">
        <f>SUM(R27:S27)</f>
        <v>0</v>
      </c>
      <c r="Q27" s="211">
        <f t="shared" si="8"/>
        <v>0</v>
      </c>
      <c r="R27" s="211">
        <v>0</v>
      </c>
      <c r="S27" s="211">
        <v>0</v>
      </c>
      <c r="T27" s="211"/>
      <c r="U27" s="212">
        <v>0</v>
      </c>
      <c r="V27" s="212">
        <v>0</v>
      </c>
      <c r="W27" s="212"/>
      <c r="X27" s="206" t="s">
        <v>69</v>
      </c>
      <c r="Y27" s="213" t="s">
        <v>54</v>
      </c>
      <c r="Z27" s="214">
        <v>3.0299999999999998</v>
      </c>
      <c r="AA27" s="215">
        <v>0</v>
      </c>
      <c r="AB27" s="216" t="s">
        <v>39</v>
      </c>
    </row>
    <row r="28" s="12" customFormat="1" ht="128.25" customHeight="1">
      <c r="A28" s="217"/>
      <c r="B28" s="218"/>
      <c r="C28" s="219"/>
      <c r="D28" s="220">
        <v>2340667484</v>
      </c>
      <c r="E28" s="219"/>
      <c r="F28" s="221"/>
      <c r="G28" s="222"/>
      <c r="H28" s="223"/>
      <c r="I28" s="224">
        <f>J28+K28+L28</f>
        <v>101665.64</v>
      </c>
      <c r="J28" s="224">
        <v>0</v>
      </c>
      <c r="K28" s="224">
        <v>96916.800000000003</v>
      </c>
      <c r="L28" s="225">
        <v>4748.8400000000001</v>
      </c>
      <c r="M28" s="226">
        <v>0</v>
      </c>
      <c r="N28" s="226">
        <f>K28/(I27+I28)*100</f>
        <v>40.817017568995965</v>
      </c>
      <c r="O28" s="227">
        <f>L28/(I27+I28)*100</f>
        <v>1.999998820765345</v>
      </c>
      <c r="P28" s="224">
        <f>R28+S28</f>
        <v>0</v>
      </c>
      <c r="Q28" s="224">
        <f t="shared" si="8"/>
        <v>0</v>
      </c>
      <c r="R28" s="224">
        <v>0</v>
      </c>
      <c r="S28" s="224">
        <v>0</v>
      </c>
      <c r="T28" s="225">
        <v>0</v>
      </c>
      <c r="U28" s="226">
        <v>0</v>
      </c>
      <c r="V28" s="226">
        <v>0</v>
      </c>
      <c r="W28" s="227">
        <v>0</v>
      </c>
      <c r="X28" s="218"/>
      <c r="Y28" s="228"/>
      <c r="Z28" s="214">
        <v>1.7</v>
      </c>
      <c r="AA28" s="229"/>
      <c r="AB28" s="230"/>
    </row>
    <row r="29" s="12" customFormat="1" ht="12.75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</row>
    <row r="30" s="96" customFormat="1" ht="19.5" customHeight="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</row>
    <row r="31" s="96" customFormat="1" ht="6.75" customHeight="1">
      <c r="A31" s="231"/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</row>
    <row r="32" s="87" customFormat="1" ht="4.5" hidden="1" customHeight="1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</row>
    <row r="33" s="87" customFormat="1">
      <c r="A33" s="234" t="s">
        <v>46</v>
      </c>
      <c r="B33" s="87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5"/>
    </row>
    <row r="34" s="87" customFormat="1">
      <c r="A34" s="234" t="s">
        <v>70</v>
      </c>
      <c r="B34" s="87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</row>
    <row r="35" s="87" customFormat="1" ht="3.75" customHeight="1">
      <c r="A35" s="234"/>
      <c r="B35" s="234"/>
      <c r="C35" s="236"/>
      <c r="D35" s="236"/>
      <c r="E35" s="236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</row>
    <row r="36" ht="3" customHeight="1">
      <c r="A36" s="83"/>
      <c r="B36" s="83"/>
      <c r="C36" s="237"/>
      <c r="D36" s="237"/>
      <c r="E36" s="237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8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4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4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4.25">
      <c r="I40" s="1"/>
      <c r="M40" s="1"/>
      <c r="N40" s="1"/>
      <c r="O40" s="1"/>
      <c r="P40" s="1"/>
      <c r="Q40" s="1"/>
      <c r="U40" s="1"/>
      <c r="V40" s="1"/>
      <c r="W40" s="1"/>
    </row>
    <row r="41" ht="14.25">
      <c r="I41" s="1"/>
      <c r="M41" s="1"/>
      <c r="N41" s="1"/>
      <c r="O41" s="1"/>
      <c r="P41" s="1"/>
      <c r="Q41" s="1"/>
      <c r="U41" s="1"/>
      <c r="V41" s="1"/>
      <c r="W41" s="1"/>
    </row>
    <row r="42" ht="14.25">
      <c r="I42" s="1"/>
      <c r="M42" s="1"/>
      <c r="N42" s="1"/>
      <c r="O42" s="1"/>
      <c r="P42" s="1"/>
      <c r="Q42" s="1"/>
      <c r="U42" s="1"/>
      <c r="V42" s="1"/>
      <c r="W42" s="1"/>
    </row>
    <row r="43" ht="14.25"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Z43" s="1"/>
      <c r="AA43" s="1"/>
    </row>
    <row r="44" ht="14.25">
      <c r="I44" s="1"/>
      <c r="M44" s="1"/>
      <c r="N44" s="1"/>
      <c r="O44" s="1"/>
      <c r="P44" s="1"/>
      <c r="Q44" s="1"/>
      <c r="U44" s="1"/>
      <c r="V44" s="1"/>
      <c r="W44" s="1"/>
    </row>
    <row r="45" ht="14.25">
      <c r="I45" s="1"/>
      <c r="M45" s="1"/>
      <c r="N45" s="1"/>
      <c r="O45" s="1"/>
      <c r="P45" s="1"/>
      <c r="Q45" s="1"/>
      <c r="U45" s="1"/>
      <c r="V45" s="1"/>
      <c r="W45" s="1"/>
    </row>
    <row r="46" ht="14.25">
      <c r="I46" s="1"/>
      <c r="M46" s="1"/>
      <c r="N46" s="1"/>
      <c r="O46" s="1"/>
      <c r="P46" s="1"/>
      <c r="Q46" s="1"/>
      <c r="U46" s="1"/>
      <c r="V46" s="1"/>
      <c r="W46" s="1"/>
    </row>
    <row r="47" ht="14.25">
      <c r="I47" s="1"/>
      <c r="M47" s="1"/>
      <c r="N47" s="1"/>
      <c r="O47" s="1"/>
      <c r="P47" s="1"/>
      <c r="Q47" s="1"/>
      <c r="U47" s="1"/>
      <c r="V47" s="1"/>
      <c r="W47" s="1"/>
    </row>
    <row r="48" ht="14.25">
      <c r="I48" s="1"/>
      <c r="M48" s="1"/>
      <c r="N48" s="1"/>
      <c r="O48" s="1"/>
      <c r="P48" s="1"/>
      <c r="Q48" s="1"/>
      <c r="U48" s="1"/>
      <c r="V48" s="1"/>
      <c r="W48" s="1"/>
    </row>
    <row r="49" ht="14.25">
      <c r="I49" s="1"/>
      <c r="M49" s="1"/>
      <c r="N49" s="1"/>
      <c r="O49" s="1"/>
      <c r="P49" s="1"/>
      <c r="Q49" s="1"/>
      <c r="U49" s="1"/>
      <c r="V49" s="1"/>
      <c r="W49" s="1"/>
    </row>
    <row r="50" ht="14.25">
      <c r="I50" s="1"/>
      <c r="M50" s="1"/>
      <c r="N50" s="1"/>
      <c r="O50" s="1"/>
      <c r="P50" s="1"/>
      <c r="Q50" s="1"/>
      <c r="U50" s="1"/>
      <c r="V50" s="1"/>
      <c r="W50" s="1"/>
    </row>
    <row r="51" ht="14.25">
      <c r="I51" s="1"/>
      <c r="N51" s="1"/>
      <c r="O51" s="1"/>
      <c r="P51" s="1"/>
      <c r="Q51" s="1"/>
      <c r="V51" s="1"/>
      <c r="W51" s="1"/>
    </row>
    <row r="52" ht="14.25">
      <c r="I52" s="1"/>
      <c r="M52" s="1"/>
      <c r="N52" s="1"/>
      <c r="O52" s="1"/>
      <c r="P52" s="1"/>
      <c r="Q52" s="1"/>
      <c r="U52" s="1"/>
      <c r="V52" s="1"/>
    </row>
    <row r="53" ht="14.25">
      <c r="I53" s="1"/>
      <c r="N53" s="1"/>
      <c r="O53" s="1"/>
      <c r="P53" s="1"/>
      <c r="V53" s="1"/>
      <c r="W53" s="1"/>
    </row>
    <row r="54" ht="14.25">
      <c r="I54" s="1"/>
      <c r="M54" s="1"/>
      <c r="N54" s="1"/>
      <c r="O54" s="1"/>
      <c r="P54" s="1"/>
      <c r="U54" s="1"/>
      <c r="V54" s="1"/>
    </row>
    <row r="55" ht="14.25">
      <c r="I55" s="1"/>
      <c r="N55" s="1"/>
      <c r="O55" s="1"/>
      <c r="P55" s="1"/>
      <c r="V55" s="1"/>
      <c r="W55" s="1"/>
    </row>
    <row r="56" ht="14.25">
      <c r="I56" s="1"/>
      <c r="M56" s="1"/>
      <c r="P56" s="1"/>
      <c r="Q56" s="1"/>
      <c r="U56" s="1"/>
    </row>
    <row r="57" ht="14.25">
      <c r="I57" s="1"/>
      <c r="N57" s="1"/>
      <c r="O57" s="1"/>
      <c r="P57" s="1"/>
      <c r="Q57" s="1"/>
      <c r="V57" s="1"/>
      <c r="W57" s="1"/>
    </row>
    <row r="58" ht="14.25">
      <c r="I58" s="1"/>
      <c r="M58" s="1"/>
      <c r="P58" s="1"/>
      <c r="Q58" s="1"/>
      <c r="U58" s="1"/>
    </row>
    <row r="59" ht="14.25">
      <c r="I59" s="1"/>
      <c r="N59" s="1"/>
      <c r="O59" s="1"/>
      <c r="P59" s="1"/>
      <c r="Q59" s="1"/>
      <c r="V59" s="1"/>
      <c r="W59" s="1"/>
    </row>
    <row r="60" ht="14.25">
      <c r="I60" s="1"/>
      <c r="M60" s="1"/>
      <c r="P60" s="1"/>
      <c r="Q60" s="1"/>
      <c r="U60" s="1"/>
    </row>
    <row r="61" ht="14.25">
      <c r="N61" s="1"/>
      <c r="O61" s="1"/>
      <c r="P61" s="1"/>
      <c r="Q61" s="1"/>
      <c r="V61" s="1"/>
      <c r="W61" s="1"/>
    </row>
    <row r="62" ht="14.25">
      <c r="M62" s="1"/>
      <c r="P62" s="1"/>
      <c r="Q62" s="1"/>
      <c r="U62" s="1"/>
    </row>
    <row r="63" ht="14.25">
      <c r="N63" s="1"/>
      <c r="O63" s="1"/>
      <c r="V63" s="1"/>
      <c r="W63" s="1"/>
    </row>
    <row r="64" ht="14.25">
      <c r="N64" s="1"/>
      <c r="O64" s="1"/>
      <c r="V64" s="1"/>
    </row>
  </sheetData>
  <mergeCells count="61">
    <mergeCell ref="K1:L1"/>
    <mergeCell ref="C2:S2"/>
    <mergeCell ref="C3:S3"/>
    <mergeCell ref="C4:S4"/>
    <mergeCell ref="C5:S5"/>
    <mergeCell ref="C7:S7"/>
    <mergeCell ref="C8:S8"/>
    <mergeCell ref="A10:A14"/>
    <mergeCell ref="B10:B14"/>
    <mergeCell ref="C10:C14"/>
    <mergeCell ref="D10:D14"/>
    <mergeCell ref="E10:E14"/>
    <mergeCell ref="F10:F14"/>
    <mergeCell ref="G10:H13"/>
    <mergeCell ref="I10:O10"/>
    <mergeCell ref="P10:P14"/>
    <mergeCell ref="Q10:W10"/>
    <mergeCell ref="X10:AB10"/>
    <mergeCell ref="I11:L11"/>
    <mergeCell ref="M11:O12"/>
    <mergeCell ref="Q11:T11"/>
    <mergeCell ref="U11:W12"/>
    <mergeCell ref="X11:Z12"/>
    <mergeCell ref="AA11:AA14"/>
    <mergeCell ref="AB11:AB14"/>
    <mergeCell ref="I12:I14"/>
    <mergeCell ref="J12:L12"/>
    <mergeCell ref="Q12:T12"/>
    <mergeCell ref="J13:J14"/>
    <mergeCell ref="K13:K14"/>
    <mergeCell ref="L13:L14"/>
    <mergeCell ref="M13:M14"/>
    <mergeCell ref="N13:N14"/>
    <mergeCell ref="O13:O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C16:F16"/>
    <mergeCell ref="X16:AB16"/>
    <mergeCell ref="C20:F20"/>
    <mergeCell ref="C23:F23"/>
    <mergeCell ref="C26:F26"/>
    <mergeCell ref="A27:A28"/>
    <mergeCell ref="B27:B28"/>
    <mergeCell ref="C27:C28"/>
    <mergeCell ref="E27:E28"/>
    <mergeCell ref="F27:F28"/>
    <mergeCell ref="G27:G28"/>
    <mergeCell ref="H27:H28"/>
    <mergeCell ref="X27:X28"/>
    <mergeCell ref="Y27:Y28"/>
    <mergeCell ref="AA27:AA28"/>
    <mergeCell ref="AB27:AB28"/>
    <mergeCell ref="B30:L30"/>
  </mergeCells>
  <printOptions headings="0" gridLines="0"/>
  <pageMargins left="0.19685039370078738" right="0.19685039370078738" top="0.19685039370078738" bottom="0.19685039370078738" header="0" footer="0"/>
  <pageSetup paperSize="9" scale="4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1"/>
  </sheetPr>
  <sheetViews>
    <sheetView topLeftCell="Z1" zoomScale="100" workbookViewId="0">
      <pane ySplit="1" topLeftCell="A2" activePane="bottomLeft" state="frozen"/>
      <selection activeCell="A20" activeCellId="0" sqref="A20:AB23"/>
    </sheetView>
  </sheetViews>
  <sheetFormatPr defaultColWidth="8.85546875" defaultRowHeight="14.25"/>
  <cols>
    <col customWidth="1" min="1" max="1" style="1" width="4.5703125"/>
    <col customWidth="1" min="2" max="2" style="1" width="18.7109375"/>
    <col customWidth="1" min="3" max="3" style="1" width="3.85546875"/>
    <col customWidth="1" min="4" max="4" style="1" width="11.5703125"/>
    <col customWidth="1" min="5" max="5" style="1" width="10.28515625"/>
    <col customWidth="1" min="6" max="6" style="1" width="13.140625"/>
    <col customWidth="1" min="7" max="7" style="1" width="12.28515625"/>
    <col customWidth="1" min="8" max="8" style="1" width="12.85546875"/>
    <col customWidth="1" min="9" max="9" style="1" width="12.7109375"/>
    <col bestFit="1" customWidth="1" min="10" max="10" style="1" width="11.7109375"/>
    <col customWidth="1" min="11" max="11" style="1" width="12.5703125"/>
    <col customWidth="1" min="12" max="12" style="1" width="9.7109375"/>
    <col customWidth="1" min="13" max="13" style="1" width="11.42578125"/>
    <col customWidth="1" min="14" max="14" style="1" width="9.5703125"/>
    <col customWidth="1" min="15" max="15" style="1" width="9.7109375"/>
    <col customWidth="1" min="16" max="17" style="1" width="13.42578125"/>
    <col customWidth="1" min="18" max="18" style="1" width="11.5703125"/>
    <col customWidth="1" min="19" max="19" style="1" width="12.85546875"/>
    <col customWidth="1" min="20" max="20" style="1" width="10.7109375"/>
    <col customWidth="1" min="21" max="21" style="1" width="11.5703125"/>
    <col bestFit="1" customWidth="1" min="22" max="22" style="1" width="9.28515625"/>
    <col customWidth="1" min="23" max="23" style="1" width="8.28515625"/>
    <col customWidth="1" min="24" max="24" style="1" width="16"/>
    <col customWidth="1" min="25" max="25" style="1" width="9.85546875"/>
    <col bestFit="1" customWidth="1" min="26" max="26" style="1" width="8.28515625"/>
    <col customWidth="1" min="27" max="27" style="1" width="11"/>
    <col customWidth="1" min="28" max="28" style="1" width="22.28515625"/>
    <col min="29" max="16384" style="1" width="8.85546875"/>
  </cols>
  <sheetData>
    <row r="1">
      <c r="A1" s="1"/>
      <c r="B1" s="1"/>
      <c r="K1" s="2"/>
      <c r="L1" s="2"/>
    </row>
    <row r="2">
      <c r="B2" s="3"/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>
      <c r="B3" s="3"/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>
      <c r="B4" s="3"/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5"/>
    </row>
    <row r="6" ht="14.449999999999999" customHeight="1">
      <c r="B6" s="6"/>
      <c r="C6" s="7" t="s">
        <v>3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U6" s="8"/>
    </row>
    <row r="7" ht="14.449999999999999" customHeight="1">
      <c r="B7" s="9"/>
      <c r="C7" s="10" t="s">
        <v>4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ht="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="12" customFormat="1" ht="12.75" customHeight="1">
      <c r="A9" s="13" t="s">
        <v>5</v>
      </c>
      <c r="B9" s="13" t="s">
        <v>6</v>
      </c>
      <c r="C9" s="13" t="s">
        <v>5</v>
      </c>
      <c r="D9" s="13" t="s">
        <v>7</v>
      </c>
      <c r="E9" s="13" t="s">
        <v>8</v>
      </c>
      <c r="F9" s="13" t="s">
        <v>9</v>
      </c>
      <c r="G9" s="14" t="s">
        <v>10</v>
      </c>
      <c r="H9" s="15"/>
      <c r="I9" s="16" t="s">
        <v>11</v>
      </c>
      <c r="J9" s="17"/>
      <c r="K9" s="17"/>
      <c r="L9" s="17"/>
      <c r="M9" s="17"/>
      <c r="N9" s="17"/>
      <c r="O9" s="18"/>
      <c r="P9" s="19" t="s">
        <v>12</v>
      </c>
      <c r="Q9" s="16" t="s">
        <v>13</v>
      </c>
      <c r="R9" s="17"/>
      <c r="S9" s="17"/>
      <c r="T9" s="17"/>
      <c r="U9" s="17"/>
      <c r="V9" s="17"/>
      <c r="W9" s="18"/>
      <c r="X9" s="16" t="s">
        <v>14</v>
      </c>
      <c r="Y9" s="17"/>
      <c r="Z9" s="17"/>
      <c r="AA9" s="17"/>
      <c r="AB9" s="18"/>
    </row>
    <row r="10" s="12" customFormat="1" ht="29.25" customHeight="1">
      <c r="A10" s="20"/>
      <c r="B10" s="20"/>
      <c r="C10" s="20"/>
      <c r="D10" s="20"/>
      <c r="E10" s="20"/>
      <c r="F10" s="20"/>
      <c r="G10" s="21"/>
      <c r="H10" s="22"/>
      <c r="I10" s="16" t="s">
        <v>15</v>
      </c>
      <c r="J10" s="17"/>
      <c r="K10" s="17"/>
      <c r="L10" s="18"/>
      <c r="M10" s="14" t="s">
        <v>16</v>
      </c>
      <c r="N10" s="23"/>
      <c r="O10" s="15"/>
      <c r="P10" s="19"/>
      <c r="Q10" s="16" t="s">
        <v>15</v>
      </c>
      <c r="R10" s="17"/>
      <c r="S10" s="17"/>
      <c r="T10" s="18"/>
      <c r="U10" s="14" t="s">
        <v>16</v>
      </c>
      <c r="V10" s="23"/>
      <c r="W10" s="15"/>
      <c r="X10" s="14" t="s">
        <v>17</v>
      </c>
      <c r="Y10" s="23"/>
      <c r="Z10" s="15"/>
      <c r="AA10" s="13" t="s">
        <v>18</v>
      </c>
      <c r="AB10" s="13" t="s">
        <v>19</v>
      </c>
    </row>
    <row r="11" s="12" customFormat="1" ht="12.75" customHeight="1">
      <c r="A11" s="20"/>
      <c r="B11" s="20"/>
      <c r="C11" s="20"/>
      <c r="D11" s="20"/>
      <c r="E11" s="20"/>
      <c r="F11" s="20"/>
      <c r="G11" s="21"/>
      <c r="H11" s="22"/>
      <c r="I11" s="13" t="s">
        <v>20</v>
      </c>
      <c r="J11" s="16" t="s">
        <v>21</v>
      </c>
      <c r="K11" s="17"/>
      <c r="L11" s="18"/>
      <c r="M11" s="24"/>
      <c r="N11" s="25"/>
      <c r="O11" s="26"/>
      <c r="P11" s="19"/>
      <c r="Q11" s="19" t="s">
        <v>20</v>
      </c>
      <c r="R11" s="17" t="s">
        <v>21</v>
      </c>
      <c r="S11" s="17"/>
      <c r="T11" s="18"/>
      <c r="U11" s="24"/>
      <c r="V11" s="25"/>
      <c r="W11" s="26"/>
      <c r="X11" s="24"/>
      <c r="Y11" s="25"/>
      <c r="Z11" s="26"/>
      <c r="AA11" s="20"/>
      <c r="AB11" s="20"/>
    </row>
    <row r="12" s="12" customFormat="1" ht="27" customHeight="1">
      <c r="A12" s="20"/>
      <c r="B12" s="20"/>
      <c r="C12" s="20"/>
      <c r="D12" s="20"/>
      <c r="E12" s="20"/>
      <c r="F12" s="20"/>
      <c r="G12" s="24"/>
      <c r="H12" s="26"/>
      <c r="I12" s="20"/>
      <c r="J12" s="13" t="s">
        <v>22</v>
      </c>
      <c r="K12" s="13" t="s">
        <v>23</v>
      </c>
      <c r="L12" s="13" t="s">
        <v>24</v>
      </c>
      <c r="M12" s="13" t="s">
        <v>22</v>
      </c>
      <c r="N12" s="13" t="s">
        <v>23</v>
      </c>
      <c r="O12" s="13" t="s">
        <v>24</v>
      </c>
      <c r="P12" s="19"/>
      <c r="Q12" s="19"/>
      <c r="R12" s="15" t="s">
        <v>22</v>
      </c>
      <c r="S12" s="13" t="s">
        <v>23</v>
      </c>
      <c r="T12" s="13" t="s">
        <v>24</v>
      </c>
      <c r="U12" s="13" t="s">
        <v>22</v>
      </c>
      <c r="V12" s="13" t="s">
        <v>23</v>
      </c>
      <c r="W12" s="13" t="s">
        <v>24</v>
      </c>
      <c r="X12" s="13" t="s">
        <v>25</v>
      </c>
      <c r="Y12" s="13" t="s">
        <v>26</v>
      </c>
      <c r="Z12" s="13" t="s">
        <v>27</v>
      </c>
      <c r="AA12" s="20"/>
      <c r="AB12" s="20"/>
    </row>
    <row r="13" s="12" customFormat="1" ht="36">
      <c r="A13" s="27"/>
      <c r="B13" s="27"/>
      <c r="C13" s="27"/>
      <c r="D13" s="27"/>
      <c r="E13" s="27"/>
      <c r="F13" s="27"/>
      <c r="G13" s="19" t="s">
        <v>28</v>
      </c>
      <c r="H13" s="19" t="s">
        <v>29</v>
      </c>
      <c r="I13" s="27"/>
      <c r="J13" s="27"/>
      <c r="K13" s="27"/>
      <c r="L13" s="27"/>
      <c r="M13" s="27"/>
      <c r="N13" s="27"/>
      <c r="O13" s="27"/>
      <c r="P13" s="19"/>
      <c r="Q13" s="19"/>
      <c r="R13" s="26"/>
      <c r="S13" s="27"/>
      <c r="T13" s="27"/>
      <c r="U13" s="27"/>
      <c r="V13" s="27"/>
      <c r="W13" s="27"/>
      <c r="X13" s="27"/>
      <c r="Y13" s="27"/>
      <c r="Z13" s="27"/>
      <c r="AA13" s="27"/>
      <c r="AB13" s="27"/>
    </row>
    <row r="14" s="12" customFormat="1" ht="12.75">
      <c r="A14" s="28">
        <v>1</v>
      </c>
      <c r="B14" s="28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  <c r="N14" s="28">
        <v>14</v>
      </c>
      <c r="O14" s="28">
        <v>15</v>
      </c>
      <c r="P14" s="28">
        <v>16</v>
      </c>
      <c r="Q14" s="28">
        <v>17</v>
      </c>
      <c r="R14" s="28">
        <v>18</v>
      </c>
      <c r="S14" s="28">
        <v>19</v>
      </c>
      <c r="T14" s="28">
        <v>20</v>
      </c>
      <c r="U14" s="28">
        <v>21</v>
      </c>
      <c r="V14" s="28">
        <v>22</v>
      </c>
      <c r="W14" s="28">
        <v>23</v>
      </c>
      <c r="X14" s="28">
        <v>24</v>
      </c>
      <c r="Y14" s="28">
        <v>25</v>
      </c>
      <c r="Z14" s="28">
        <v>26</v>
      </c>
      <c r="AA14" s="28">
        <v>27</v>
      </c>
      <c r="AB14" s="28">
        <v>28</v>
      </c>
    </row>
    <row r="15" s="12" customFormat="1" ht="12.75">
      <c r="A15" s="57"/>
      <c r="B15" s="57"/>
      <c r="C15" s="30" t="s">
        <v>30</v>
      </c>
      <c r="D15" s="31"/>
      <c r="E15" s="31"/>
      <c r="F15" s="32"/>
      <c r="G15" s="33"/>
      <c r="H15" s="33"/>
      <c r="I15" s="34">
        <f>SUM(J15:L15)</f>
        <v>1919.8999999999999</v>
      </c>
      <c r="J15" s="34">
        <f>J16</f>
        <v>0</v>
      </c>
      <c r="K15" s="34">
        <f>K16+K17+K18+K21</f>
        <v>1782.6999999999998</v>
      </c>
      <c r="L15" s="34">
        <f>L16+L17+L18+L21</f>
        <v>137.19999999999999</v>
      </c>
      <c r="M15" s="35">
        <f>J15/I15*100</f>
        <v>0</v>
      </c>
      <c r="N15" s="35">
        <f t="shared" ref="N15:N21" si="9">K15/I15*100</f>
        <v>92.853794468461899</v>
      </c>
      <c r="O15" s="35">
        <f t="shared" ref="O15:O21" si="10">L15/I15*100</f>
        <v>7.1462055315381008</v>
      </c>
      <c r="P15" s="34">
        <f t="shared" ref="P15:P21" si="11">R15+S15</f>
        <v>0</v>
      </c>
      <c r="Q15" s="34">
        <f>Q16</f>
        <v>0</v>
      </c>
      <c r="R15" s="34">
        <f>SUM(R16:R17)</f>
        <v>0</v>
      </c>
      <c r="S15" s="34">
        <f>SUM(S16:S17)</f>
        <v>0</v>
      </c>
      <c r="T15" s="34">
        <f>SUM(T16:T17)</f>
        <v>0</v>
      </c>
      <c r="U15" s="35">
        <v>0</v>
      </c>
      <c r="V15" s="35">
        <v>0</v>
      </c>
      <c r="W15" s="35">
        <v>0</v>
      </c>
      <c r="X15" s="36"/>
      <c r="Y15" s="37"/>
      <c r="Z15" s="38">
        <f>Z16+Z17+Z18+Z21</f>
        <v>8</v>
      </c>
      <c r="AA15" s="39">
        <v>0</v>
      </c>
      <c r="AB15" s="40" t="s">
        <v>71</v>
      </c>
    </row>
    <row r="16" s="12" customFormat="1" ht="84.75" customHeight="1">
      <c r="A16" s="238" t="s">
        <v>31</v>
      </c>
      <c r="B16" s="238" t="s">
        <v>72</v>
      </c>
      <c r="C16" s="239">
        <v>1</v>
      </c>
      <c r="D16" s="43">
        <v>2340381490</v>
      </c>
      <c r="E16" s="43">
        <v>851</v>
      </c>
      <c r="F16" s="44" t="s">
        <v>73</v>
      </c>
      <c r="G16" s="41" t="s">
        <v>74</v>
      </c>
      <c r="H16" s="45" t="s">
        <v>75</v>
      </c>
      <c r="I16" s="46">
        <f t="shared" ref="I16:I21" si="12">J16+K16+L16</f>
        <v>1100</v>
      </c>
      <c r="J16" s="47">
        <v>0</v>
      </c>
      <c r="K16" s="47">
        <v>987</v>
      </c>
      <c r="L16" s="47">
        <v>113</v>
      </c>
      <c r="M16" s="48">
        <v>0</v>
      </c>
      <c r="N16" s="48">
        <f t="shared" si="9"/>
        <v>89.72727272727272</v>
      </c>
      <c r="O16" s="49">
        <f t="shared" si="10"/>
        <v>10.272727272727272</v>
      </c>
      <c r="P16" s="50">
        <f t="shared" si="11"/>
        <v>0</v>
      </c>
      <c r="Q16" s="50">
        <f t="shared" ref="Q16:Q21" si="13">R16+S16+T16</f>
        <v>0</v>
      </c>
      <c r="R16" s="47">
        <v>0</v>
      </c>
      <c r="S16" s="47">
        <v>0</v>
      </c>
      <c r="T16" s="47">
        <v>0</v>
      </c>
      <c r="U16" s="51">
        <v>0</v>
      </c>
      <c r="V16" s="51">
        <v>0</v>
      </c>
      <c r="W16" s="49">
        <v>0</v>
      </c>
      <c r="X16" s="52" t="s">
        <v>76</v>
      </c>
      <c r="Y16" s="52" t="s">
        <v>38</v>
      </c>
      <c r="Z16" s="53">
        <v>2</v>
      </c>
      <c r="AA16" s="53">
        <v>0</v>
      </c>
      <c r="AB16" s="52" t="s">
        <v>71</v>
      </c>
    </row>
    <row r="17" s="12" customFormat="1" ht="73.5" customHeight="1">
      <c r="A17" s="238"/>
      <c r="B17" s="238"/>
      <c r="C17" s="239">
        <v>2</v>
      </c>
      <c r="D17" s="43">
        <v>2340381490</v>
      </c>
      <c r="E17" s="43">
        <v>851</v>
      </c>
      <c r="F17" s="44" t="s">
        <v>77</v>
      </c>
      <c r="G17" s="41" t="s">
        <v>78</v>
      </c>
      <c r="H17" s="45" t="s">
        <v>75</v>
      </c>
      <c r="I17" s="46">
        <f t="shared" si="12"/>
        <v>273.30000000000001</v>
      </c>
      <c r="J17" s="240">
        <v>0</v>
      </c>
      <c r="K17" s="240">
        <v>261.60000000000002</v>
      </c>
      <c r="L17" s="240">
        <v>11.699999999999999</v>
      </c>
      <c r="M17" s="241">
        <v>0</v>
      </c>
      <c r="N17" s="241">
        <f t="shared" si="9"/>
        <v>95.71899012074644</v>
      </c>
      <c r="O17" s="242">
        <f t="shared" si="10"/>
        <v>4.2810098792535678</v>
      </c>
      <c r="P17" s="243">
        <f t="shared" si="11"/>
        <v>0</v>
      </c>
      <c r="Q17" s="243">
        <f t="shared" si="13"/>
        <v>0</v>
      </c>
      <c r="R17" s="240">
        <v>0</v>
      </c>
      <c r="S17" s="240">
        <v>0</v>
      </c>
      <c r="T17" s="240">
        <v>0</v>
      </c>
      <c r="U17" s="241">
        <v>0</v>
      </c>
      <c r="V17" s="241">
        <v>0</v>
      </c>
      <c r="W17" s="242">
        <v>0</v>
      </c>
      <c r="X17" s="244" t="s">
        <v>76</v>
      </c>
      <c r="Y17" s="42" t="s">
        <v>38</v>
      </c>
      <c r="Z17" s="245">
        <v>2</v>
      </c>
      <c r="AA17" s="245">
        <v>0</v>
      </c>
      <c r="AB17" s="244" t="s">
        <v>71</v>
      </c>
    </row>
    <row r="18" s="12" customFormat="1" ht="79.5" customHeight="1">
      <c r="A18" s="238"/>
      <c r="B18" s="246"/>
      <c r="C18" s="247">
        <v>3</v>
      </c>
      <c r="D18" s="248">
        <v>2340381490</v>
      </c>
      <c r="E18" s="249">
        <v>851</v>
      </c>
      <c r="F18" s="250" t="s">
        <v>79</v>
      </c>
      <c r="G18" s="250" t="s">
        <v>80</v>
      </c>
      <c r="H18" s="251" t="s">
        <v>75</v>
      </c>
      <c r="I18" s="252">
        <f t="shared" si="12"/>
        <v>273.30000000000001</v>
      </c>
      <c r="J18" s="253">
        <f>'[1]Отчет'!J22</f>
        <v>0</v>
      </c>
      <c r="K18" s="253">
        <v>264.30000000000001</v>
      </c>
      <c r="L18" s="253">
        <v>9</v>
      </c>
      <c r="M18" s="254">
        <f>J18/I18*100</f>
        <v>0</v>
      </c>
      <c r="N18" s="254">
        <f t="shared" si="9"/>
        <v>96.706915477497262</v>
      </c>
      <c r="O18" s="254">
        <f t="shared" si="10"/>
        <v>3.2930845225027441</v>
      </c>
      <c r="P18" s="252">
        <f t="shared" si="11"/>
        <v>0</v>
      </c>
      <c r="Q18" s="252">
        <f t="shared" si="13"/>
        <v>0</v>
      </c>
      <c r="R18" s="253">
        <f>'[2]Отчет'!R22</f>
        <v>0</v>
      </c>
      <c r="S18" s="253">
        <v>0</v>
      </c>
      <c r="T18" s="253">
        <v>0</v>
      </c>
      <c r="U18" s="254">
        <v>0</v>
      </c>
      <c r="V18" s="254">
        <v>0</v>
      </c>
      <c r="W18" s="254">
        <v>0</v>
      </c>
      <c r="X18" s="255" t="s">
        <v>76</v>
      </c>
      <c r="Y18" s="256" t="s">
        <v>38</v>
      </c>
      <c r="Z18" s="256">
        <v>2</v>
      </c>
      <c r="AA18" s="256">
        <v>0</v>
      </c>
      <c r="AB18" s="257" t="s">
        <v>71</v>
      </c>
    </row>
    <row r="19" s="12" customFormat="1" ht="30" customHeight="1">
      <c r="A19" s="238"/>
      <c r="B19" s="246"/>
      <c r="C19" s="247"/>
      <c r="D19" s="258"/>
      <c r="E19" s="259"/>
      <c r="F19" s="53"/>
      <c r="G19" s="53"/>
      <c r="H19" s="260"/>
      <c r="I19" s="50"/>
      <c r="J19" s="47"/>
      <c r="K19" s="47"/>
      <c r="L19" s="47"/>
      <c r="M19" s="49"/>
      <c r="N19" s="49"/>
      <c r="O19" s="49"/>
      <c r="P19" s="50"/>
      <c r="Q19" s="50"/>
      <c r="R19" s="47"/>
      <c r="S19" s="47"/>
      <c r="T19" s="47"/>
      <c r="U19" s="49"/>
      <c r="V19" s="49"/>
      <c r="W19" s="49"/>
      <c r="X19" s="161"/>
      <c r="Y19" s="160"/>
      <c r="Z19" s="160"/>
      <c r="AA19" s="160"/>
      <c r="AB19" s="261"/>
    </row>
    <row r="20" s="12" customFormat="1" ht="36.75" hidden="1" customHeight="1">
      <c r="A20" s="238"/>
      <c r="B20" s="246"/>
      <c r="C20" s="247"/>
      <c r="D20" s="262"/>
      <c r="E20" s="263"/>
      <c r="F20" s="264"/>
      <c r="G20" s="264"/>
      <c r="H20" s="265"/>
      <c r="I20" s="266"/>
      <c r="J20" s="267"/>
      <c r="K20" s="267"/>
      <c r="L20" s="267"/>
      <c r="M20" s="268"/>
      <c r="N20" s="268"/>
      <c r="O20" s="268"/>
      <c r="P20" s="266"/>
      <c r="Q20" s="266"/>
      <c r="R20" s="267"/>
      <c r="S20" s="267"/>
      <c r="T20" s="267"/>
      <c r="U20" s="268"/>
      <c r="V20" s="268"/>
      <c r="W20" s="268"/>
      <c r="X20" s="269"/>
      <c r="Y20" s="270"/>
      <c r="Z20" s="270"/>
      <c r="AA20" s="270"/>
      <c r="AB20" s="271"/>
    </row>
    <row r="21" s="12" customFormat="1" ht="265.5" customHeight="1">
      <c r="A21" s="238"/>
      <c r="B21" s="246"/>
      <c r="C21" s="247">
        <v>4</v>
      </c>
      <c r="D21" s="272">
        <v>2340381490</v>
      </c>
      <c r="E21" s="247">
        <v>851</v>
      </c>
      <c r="F21" s="273" t="s">
        <v>81</v>
      </c>
      <c r="G21" s="273" t="s">
        <v>82</v>
      </c>
      <c r="H21" s="274" t="s">
        <v>75</v>
      </c>
      <c r="I21" s="275">
        <f t="shared" si="12"/>
        <v>273.30000000000001</v>
      </c>
      <c r="J21" s="276">
        <v>0</v>
      </c>
      <c r="K21" s="276">
        <v>269.80000000000001</v>
      </c>
      <c r="L21" s="276">
        <v>3.5</v>
      </c>
      <c r="M21" s="277">
        <v>0</v>
      </c>
      <c r="N21" s="277">
        <f t="shared" si="9"/>
        <v>98.719356019026719</v>
      </c>
      <c r="O21" s="277">
        <f t="shared" si="10"/>
        <v>1.2806439809732892</v>
      </c>
      <c r="P21" s="275">
        <f t="shared" si="11"/>
        <v>0</v>
      </c>
      <c r="Q21" s="275">
        <f t="shared" si="13"/>
        <v>0</v>
      </c>
      <c r="R21" s="276">
        <v>0</v>
      </c>
      <c r="S21" s="276">
        <v>0</v>
      </c>
      <c r="T21" s="276">
        <v>0</v>
      </c>
      <c r="U21" s="277">
        <v>0</v>
      </c>
      <c r="V21" s="277">
        <v>0</v>
      </c>
      <c r="W21" s="277">
        <v>0</v>
      </c>
      <c r="X21" s="278" t="s">
        <v>76</v>
      </c>
      <c r="Y21" s="279" t="s">
        <v>38</v>
      </c>
      <c r="Z21" s="279">
        <v>2</v>
      </c>
      <c r="AA21" s="279">
        <v>0</v>
      </c>
      <c r="AB21" s="278" t="s">
        <v>71</v>
      </c>
    </row>
    <row r="22" s="12" customFormat="1" ht="24" customHeight="1">
      <c r="A22" s="73"/>
      <c r="B22" s="73"/>
      <c r="C22" s="74"/>
      <c r="D22" s="74"/>
      <c r="E22" s="74"/>
      <c r="F22" s="73"/>
      <c r="G22" s="73"/>
      <c r="H22" s="75"/>
      <c r="I22" s="76"/>
      <c r="J22" s="77"/>
      <c r="K22" s="77"/>
      <c r="L22" s="77"/>
      <c r="M22" s="78"/>
      <c r="N22" s="78"/>
      <c r="O22" s="78"/>
      <c r="P22" s="76"/>
      <c r="Q22" s="76"/>
      <c r="R22" s="77"/>
      <c r="S22" s="77"/>
      <c r="T22" s="77"/>
      <c r="U22" s="78"/>
      <c r="V22" s="78"/>
      <c r="W22" s="78"/>
      <c r="X22" s="73"/>
      <c r="Y22" s="79"/>
      <c r="Z22" s="80"/>
      <c r="AA22" s="80"/>
      <c r="AB22" s="81"/>
    </row>
    <row r="23" ht="17.25" customHeight="1">
      <c r="A23" s="83"/>
      <c r="B23" s="1"/>
      <c r="C23" s="1"/>
      <c r="D23" s="1"/>
      <c r="E23" s="1"/>
      <c r="F23" s="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V23" s="1"/>
      <c r="W23" s="1"/>
    </row>
    <row r="24">
      <c r="A24" s="1"/>
      <c r="B24" s="1"/>
      <c r="C24" s="1"/>
      <c r="D24" s="1"/>
      <c r="E24" s="1"/>
      <c r="F24" s="1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</row>
    <row r="25">
      <c r="A25" s="83" t="s">
        <v>46</v>
      </c>
      <c r="B25" s="1"/>
      <c r="C25" s="1"/>
      <c r="D25" s="1"/>
      <c r="E25" s="1"/>
      <c r="F25" s="1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4"/>
    </row>
    <row r="26">
      <c r="A26" s="83" t="s">
        <v>83</v>
      </c>
      <c r="B26" s="1"/>
      <c r="C26" s="1"/>
      <c r="D26" s="1"/>
      <c r="E26" s="1"/>
      <c r="F26" s="1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</row>
    <row r="27">
      <c r="A27" s="83"/>
      <c r="B27" s="83"/>
      <c r="C27" s="83"/>
      <c r="D27" s="83"/>
      <c r="E27" s="83"/>
      <c r="F27" s="1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</row>
    <row r="28">
      <c r="A28" s="83"/>
      <c r="B28" s="83"/>
      <c r="C28" s="83"/>
      <c r="D28" s="83"/>
      <c r="E28" s="83"/>
      <c r="F28" s="1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</row>
    <row r="29">
      <c r="A29" s="1"/>
      <c r="B29" s="1"/>
      <c r="C29" s="1"/>
      <c r="D29" s="1"/>
      <c r="E29" s="1"/>
      <c r="F29" s="1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</row>
    <row r="30">
      <c r="A30" s="1"/>
      <c r="B30" s="1"/>
      <c r="C30" s="1"/>
      <c r="D30" s="1"/>
      <c r="E30" s="1"/>
      <c r="F30" s="1"/>
    </row>
    <row r="37">
      <c r="D37" s="85"/>
      <c r="E37" s="85"/>
      <c r="F37" s="86"/>
    </row>
    <row r="38">
      <c r="D38" s="85"/>
      <c r="E38" s="85"/>
      <c r="F38" s="86"/>
    </row>
    <row r="39">
      <c r="D39" s="85"/>
      <c r="E39" s="85"/>
      <c r="F39" s="86"/>
    </row>
  </sheetData>
  <mergeCells count="75">
    <mergeCell ref="K1:L1"/>
    <mergeCell ref="C2:S2"/>
    <mergeCell ref="C3:S3"/>
    <mergeCell ref="C4:S4"/>
    <mergeCell ref="C6:S6"/>
    <mergeCell ref="C7:S7"/>
    <mergeCell ref="A9:A13"/>
    <mergeCell ref="B9:B13"/>
    <mergeCell ref="C9:C13"/>
    <mergeCell ref="D9:D13"/>
    <mergeCell ref="E9:E13"/>
    <mergeCell ref="F9:F13"/>
    <mergeCell ref="G9:H12"/>
    <mergeCell ref="I9:O9"/>
    <mergeCell ref="P9:P13"/>
    <mergeCell ref="Q9:W9"/>
    <mergeCell ref="X9:AB9"/>
    <mergeCell ref="I10:L10"/>
    <mergeCell ref="M10:O11"/>
    <mergeCell ref="Q10:T10"/>
    <mergeCell ref="U10:W11"/>
    <mergeCell ref="X10:Z11"/>
    <mergeCell ref="AA10:AA13"/>
    <mergeCell ref="AB10:AB13"/>
    <mergeCell ref="I11:I13"/>
    <mergeCell ref="J11:L11"/>
    <mergeCell ref="Q11:Q13"/>
    <mergeCell ref="R11:T11"/>
    <mergeCell ref="J12:J13"/>
    <mergeCell ref="K12:K13"/>
    <mergeCell ref="L12:L13"/>
    <mergeCell ref="M12:M13"/>
    <mergeCell ref="N12:N13"/>
    <mergeCell ref="O12:O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15:F15"/>
    <mergeCell ref="A16:A21"/>
    <mergeCell ref="B16:B21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P18:P20"/>
    <mergeCell ref="Q18:Q20"/>
    <mergeCell ref="R18:R20"/>
    <mergeCell ref="S18:S20"/>
    <mergeCell ref="T18:T20"/>
    <mergeCell ref="U18:U20"/>
    <mergeCell ref="V18:V20"/>
    <mergeCell ref="W18:W20"/>
    <mergeCell ref="X18:X20"/>
    <mergeCell ref="Y18:Y20"/>
    <mergeCell ref="Z18:Z20"/>
    <mergeCell ref="AA18:AA20"/>
    <mergeCell ref="AB18:AB20"/>
    <mergeCell ref="D37:E37"/>
    <mergeCell ref="D38:E38"/>
    <mergeCell ref="D39:E39"/>
  </mergeCells>
  <printOptions headings="0" gridLines="0"/>
  <pageMargins left="0.19685039370078738" right="0.19685039370078738" top="0.19685039370078738" bottom="0.19685039370078738" header="0" footer="0"/>
  <pageSetup paperSize="9" scale="4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</dc:creator>
  <cp:lastModifiedBy>eash</cp:lastModifiedBy>
  <cp:revision>12</cp:revision>
  <dcterms:created xsi:type="dcterms:W3CDTF">2018-03-01T07:14:12Z</dcterms:created>
  <dcterms:modified xsi:type="dcterms:W3CDTF">2025-07-14T04:37:15Z</dcterms:modified>
</cp:coreProperties>
</file>