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22980" windowHeight="9285" activeTab="1"/>
  </bookViews>
  <sheets>
    <sheet name="Отчет ФСр КОРТ" sheetId="1" r:id="rId1"/>
    <sheet name="Отчет ФСр молод" sheetId="2" r:id="rId2"/>
    <sheet name="Отчет МСУ строит" sheetId="3" r:id="rId3"/>
    <sheet name="Отчет МСУ молод" sheetId="4" r:id="rId4"/>
  </sheets>
  <externalReferences>
    <externalReference r:id="rId5"/>
  </externalReferences>
  <definedNames>
    <definedName name="_xlnm.Print_Titles" localSheetId="3">'Отчет МСУ молод'!$12:$16</definedName>
    <definedName name="_xlnm.Print_Titles" localSheetId="2">'Отчет МСУ строит'!$11:$16</definedName>
    <definedName name="_xlnm.Print_Area" localSheetId="2">'Отчет МСУ строит'!$A$1:$Y$29</definedName>
    <definedName name="_xlnm.Print_Area" localSheetId="1">'Отчет ФСр молод'!$A$1:$I$54</definedName>
  </definedNames>
  <calcPr calcId="145621"/>
</workbook>
</file>

<file path=xl/calcChain.xml><?xml version="1.0" encoding="utf-8"?>
<calcChain xmlns="http://schemas.openxmlformats.org/spreadsheetml/2006/main">
  <c r="T57" i="4" l="1"/>
  <c r="T56" i="4"/>
  <c r="T55" i="4"/>
  <c r="T54" i="4"/>
  <c r="T53" i="4"/>
  <c r="T52" i="4"/>
  <c r="T51" i="4"/>
  <c r="T50" i="4"/>
  <c r="T49" i="4"/>
  <c r="T48" i="4"/>
  <c r="T47" i="4"/>
  <c r="T46" i="4"/>
  <c r="T45" i="4"/>
  <c r="T40" i="4"/>
  <c r="T39" i="4"/>
  <c r="T38" i="4"/>
  <c r="T37" i="4"/>
  <c r="T36" i="4"/>
  <c r="T35" i="4"/>
  <c r="T34" i="4"/>
  <c r="T33" i="4"/>
  <c r="T32" i="4"/>
  <c r="T31" i="4"/>
  <c r="T30" i="4"/>
  <c r="T27" i="4"/>
  <c r="T26" i="4"/>
  <c r="T25" i="4"/>
  <c r="T24" i="4"/>
  <c r="T23" i="4"/>
  <c r="T22" i="4"/>
  <c r="T21" i="4"/>
  <c r="T20" i="4"/>
  <c r="S57" i="4"/>
  <c r="S56" i="4"/>
  <c r="S55" i="4"/>
  <c r="S54" i="4"/>
  <c r="S53" i="4"/>
  <c r="S52" i="4"/>
  <c r="S51" i="4"/>
  <c r="S50" i="4"/>
  <c r="S49" i="4"/>
  <c r="S48" i="4"/>
  <c r="S47" i="4"/>
  <c r="S46" i="4"/>
  <c r="S45" i="4"/>
  <c r="S43" i="4"/>
  <c r="S40" i="4"/>
  <c r="S39" i="4"/>
  <c r="S38" i="4"/>
  <c r="S37" i="4"/>
  <c r="S36" i="4"/>
  <c r="S35" i="4"/>
  <c r="S34" i="4"/>
  <c r="S33" i="4"/>
  <c r="S32" i="4"/>
  <c r="S31" i="4"/>
  <c r="S30" i="4"/>
  <c r="S27" i="4"/>
  <c r="S26" i="4"/>
  <c r="S25" i="4"/>
  <c r="S24" i="4"/>
  <c r="S23" i="4"/>
  <c r="S22" i="4"/>
  <c r="S21" i="4"/>
  <c r="S20" i="4"/>
  <c r="R57" i="4"/>
  <c r="R56" i="4"/>
  <c r="R55" i="4"/>
  <c r="R54" i="4"/>
  <c r="R53" i="4"/>
  <c r="R52" i="4"/>
  <c r="R51" i="4"/>
  <c r="R50" i="4"/>
  <c r="R49" i="4"/>
  <c r="R48" i="4"/>
  <c r="R47" i="4"/>
  <c r="R46" i="4"/>
  <c r="R45" i="4"/>
  <c r="R43" i="4"/>
  <c r="R40" i="4"/>
  <c r="R39" i="4"/>
  <c r="R38" i="4"/>
  <c r="R37" i="4"/>
  <c r="R36" i="4"/>
  <c r="R35" i="4"/>
  <c r="R34" i="4"/>
  <c r="R33" i="4"/>
  <c r="R32" i="4"/>
  <c r="R31" i="4"/>
  <c r="R30" i="4"/>
  <c r="R27" i="4"/>
  <c r="R26" i="4"/>
  <c r="R25" i="4"/>
  <c r="R24" i="4"/>
  <c r="R23" i="4"/>
  <c r="R22" i="4"/>
  <c r="R21" i="4"/>
  <c r="R20" i="4"/>
  <c r="N84" i="4"/>
  <c r="F84" i="4"/>
  <c r="L84" i="4" s="1"/>
  <c r="N83" i="4"/>
  <c r="T83" i="4" s="1"/>
  <c r="L83" i="4"/>
  <c r="K83" i="4"/>
  <c r="F83" i="4"/>
  <c r="N82" i="4"/>
  <c r="L82" i="4"/>
  <c r="K82" i="4"/>
  <c r="F82" i="4"/>
  <c r="T81" i="4"/>
  <c r="S81" i="4"/>
  <c r="N81" i="4"/>
  <c r="F81" i="4"/>
  <c r="L81" i="4" s="1"/>
  <c r="N80" i="4"/>
  <c r="T80" i="4" s="1"/>
  <c r="L80" i="4"/>
  <c r="K80" i="4"/>
  <c r="F80" i="4"/>
  <c r="T79" i="4"/>
  <c r="S79" i="4"/>
  <c r="N79" i="4"/>
  <c r="F79" i="4"/>
  <c r="L79" i="4" s="1"/>
  <c r="N78" i="4"/>
  <c r="T78" i="4" s="1"/>
  <c r="L78" i="4"/>
  <c r="K78" i="4"/>
  <c r="F78" i="4"/>
  <c r="T77" i="4"/>
  <c r="S77" i="4"/>
  <c r="N77" i="4"/>
  <c r="F77" i="4"/>
  <c r="L77" i="4" s="1"/>
  <c r="N76" i="4"/>
  <c r="T76" i="4" s="1"/>
  <c r="L76" i="4"/>
  <c r="K76" i="4"/>
  <c r="F76" i="4"/>
  <c r="T75" i="4"/>
  <c r="S75" i="4"/>
  <c r="N75" i="4"/>
  <c r="F75" i="4"/>
  <c r="L75" i="4" s="1"/>
  <c r="N74" i="4"/>
  <c r="F74" i="4"/>
  <c r="L74" i="4" s="1"/>
  <c r="N73" i="4"/>
  <c r="T73" i="4" s="1"/>
  <c r="L73" i="4"/>
  <c r="K73" i="4"/>
  <c r="F73" i="4"/>
  <c r="T72" i="4"/>
  <c r="S72" i="4"/>
  <c r="N72" i="4"/>
  <c r="F72" i="4"/>
  <c r="L72" i="4" s="1"/>
  <c r="N71" i="4"/>
  <c r="T71" i="4" s="1"/>
  <c r="L71" i="4"/>
  <c r="K71" i="4"/>
  <c r="F71" i="4"/>
  <c r="T70" i="4"/>
  <c r="S70" i="4"/>
  <c r="N70" i="4"/>
  <c r="F70" i="4"/>
  <c r="L70" i="4" s="1"/>
  <c r="N69" i="4"/>
  <c r="T69" i="4" s="1"/>
  <c r="L69" i="4"/>
  <c r="K69" i="4"/>
  <c r="F69" i="4"/>
  <c r="T68" i="4"/>
  <c r="S68" i="4"/>
  <c r="N68" i="4"/>
  <c r="F68" i="4"/>
  <c r="L68" i="4" s="1"/>
  <c r="N67" i="4"/>
  <c r="T67" i="4" s="1"/>
  <c r="L67" i="4"/>
  <c r="K67" i="4"/>
  <c r="F67" i="4"/>
  <c r="T66" i="4"/>
  <c r="S66" i="4"/>
  <c r="N66" i="4"/>
  <c r="F66" i="4"/>
  <c r="L66" i="4" s="1"/>
  <c r="N65" i="4"/>
  <c r="T65" i="4" s="1"/>
  <c r="L65" i="4"/>
  <c r="K65" i="4"/>
  <c r="F65" i="4"/>
  <c r="N64" i="4"/>
  <c r="L64" i="4"/>
  <c r="K64" i="4"/>
  <c r="F64" i="4"/>
  <c r="T63" i="4"/>
  <c r="S63" i="4"/>
  <c r="N63" i="4"/>
  <c r="F63" i="4"/>
  <c r="L63" i="4" s="1"/>
  <c r="N62" i="4"/>
  <c r="T62" i="4" s="1"/>
  <c r="L62" i="4"/>
  <c r="K62" i="4"/>
  <c r="F62" i="4"/>
  <c r="S61" i="4"/>
  <c r="N61" i="4"/>
  <c r="T61" i="4" s="1"/>
  <c r="F61" i="4"/>
  <c r="L61" i="4" s="1"/>
  <c r="N60" i="4"/>
  <c r="T60" i="4" s="1"/>
  <c r="L60" i="4"/>
  <c r="K60" i="4"/>
  <c r="F60" i="4"/>
  <c r="S59" i="4"/>
  <c r="N59" i="4"/>
  <c r="T59" i="4" s="1"/>
  <c r="F59" i="4"/>
  <c r="L59" i="4" s="1"/>
  <c r="N57" i="4"/>
  <c r="L57" i="4"/>
  <c r="K57" i="4"/>
  <c r="J57" i="4"/>
  <c r="F57" i="4"/>
  <c r="N56" i="4"/>
  <c r="L56" i="4"/>
  <c r="K56" i="4"/>
  <c r="J56" i="4"/>
  <c r="N55" i="4"/>
  <c r="L55" i="4"/>
  <c r="K55" i="4"/>
  <c r="J55" i="4"/>
  <c r="N54" i="4"/>
  <c r="L54" i="4"/>
  <c r="K54" i="4"/>
  <c r="J54" i="4"/>
  <c r="N53" i="4"/>
  <c r="L53" i="4"/>
  <c r="K53" i="4"/>
  <c r="J53" i="4"/>
  <c r="N52" i="4"/>
  <c r="L52" i="4"/>
  <c r="K52" i="4"/>
  <c r="J52" i="4"/>
  <c r="F52" i="4"/>
  <c r="N51" i="4"/>
  <c r="L51" i="4"/>
  <c r="K51" i="4"/>
  <c r="J51" i="4"/>
  <c r="F51" i="4"/>
  <c r="N50" i="4"/>
  <c r="L50" i="4"/>
  <c r="K50" i="4"/>
  <c r="J50" i="4"/>
  <c r="N49" i="4"/>
  <c r="L49" i="4"/>
  <c r="K49" i="4"/>
  <c r="J49" i="4"/>
  <c r="N48" i="4"/>
  <c r="L48" i="4"/>
  <c r="K48" i="4"/>
  <c r="J48" i="4"/>
  <c r="N47" i="4"/>
  <c r="L47" i="4"/>
  <c r="K47" i="4"/>
  <c r="J47" i="4"/>
  <c r="N46" i="4"/>
  <c r="L46" i="4"/>
  <c r="K46" i="4"/>
  <c r="J46" i="4"/>
  <c r="N45" i="4"/>
  <c r="L45" i="4"/>
  <c r="K45" i="4"/>
  <c r="J45" i="4"/>
  <c r="N44" i="4"/>
  <c r="L44" i="4"/>
  <c r="K44" i="4"/>
  <c r="J44" i="4"/>
  <c r="T43" i="4"/>
  <c r="N43" i="4"/>
  <c r="L43" i="4"/>
  <c r="K43" i="4"/>
  <c r="J43" i="4"/>
  <c r="N42" i="4"/>
  <c r="L42" i="4"/>
  <c r="K42" i="4"/>
  <c r="J42" i="4"/>
  <c r="N41" i="4"/>
  <c r="L41" i="4"/>
  <c r="K41" i="4"/>
  <c r="J41" i="4"/>
  <c r="N40" i="4"/>
  <c r="L40" i="4"/>
  <c r="K40" i="4"/>
  <c r="J40" i="4"/>
  <c r="N39" i="4"/>
  <c r="L39" i="4"/>
  <c r="K39" i="4"/>
  <c r="J39" i="4"/>
  <c r="N38" i="4"/>
  <c r="L38" i="4"/>
  <c r="K38" i="4"/>
  <c r="J38" i="4"/>
  <c r="N37" i="4"/>
  <c r="L37" i="4"/>
  <c r="K37" i="4"/>
  <c r="J37" i="4"/>
  <c r="N36" i="4"/>
  <c r="L36" i="4"/>
  <c r="K36" i="4"/>
  <c r="J36" i="4"/>
  <c r="N35" i="4"/>
  <c r="L35" i="4"/>
  <c r="K35" i="4"/>
  <c r="J35" i="4"/>
  <c r="N34" i="4"/>
  <c r="F34" i="4"/>
  <c r="J34" i="4" s="1"/>
  <c r="N33" i="4"/>
  <c r="L33" i="4"/>
  <c r="K33" i="4"/>
  <c r="J33" i="4"/>
  <c r="N32" i="4"/>
  <c r="L32" i="4"/>
  <c r="K32" i="4"/>
  <c r="J32" i="4"/>
  <c r="N31" i="4"/>
  <c r="L31" i="4"/>
  <c r="K31" i="4"/>
  <c r="J31" i="4"/>
  <c r="N30" i="4"/>
  <c r="L30" i="4"/>
  <c r="K30" i="4"/>
  <c r="J30" i="4"/>
  <c r="F30" i="4"/>
  <c r="N29" i="4"/>
  <c r="K29" i="4"/>
  <c r="F29" i="4"/>
  <c r="L29" i="4" s="1"/>
  <c r="N28" i="4"/>
  <c r="L28" i="4"/>
  <c r="J28" i="4"/>
  <c r="F28" i="4"/>
  <c r="K28" i="4" s="1"/>
  <c r="N27" i="4"/>
  <c r="L27" i="4"/>
  <c r="K27" i="4"/>
  <c r="J27" i="4"/>
  <c r="N26" i="4"/>
  <c r="L26" i="4"/>
  <c r="K26" i="4"/>
  <c r="J26" i="4"/>
  <c r="N25" i="4"/>
  <c r="L25" i="4"/>
  <c r="K25" i="4"/>
  <c r="J25" i="4"/>
  <c r="N24" i="4"/>
  <c r="L24" i="4"/>
  <c r="K24" i="4"/>
  <c r="J24" i="4"/>
  <c r="N23" i="4"/>
  <c r="L23" i="4"/>
  <c r="K23" i="4"/>
  <c r="J23" i="4"/>
  <c r="N22" i="4"/>
  <c r="L22" i="4"/>
  <c r="K22" i="4"/>
  <c r="J22" i="4"/>
  <c r="N21" i="4"/>
  <c r="L21" i="4"/>
  <c r="K21" i="4"/>
  <c r="J21" i="4"/>
  <c r="N20" i="4"/>
  <c r="L20" i="4"/>
  <c r="K20" i="4"/>
  <c r="J20" i="4"/>
  <c r="K59" i="4" l="1"/>
  <c r="K61" i="4"/>
  <c r="K63" i="4"/>
  <c r="K66" i="4"/>
  <c r="K68" i="4"/>
  <c r="K70" i="4"/>
  <c r="K72" i="4"/>
  <c r="K74" i="4"/>
  <c r="K75" i="4"/>
  <c r="K77" i="4"/>
  <c r="K79" i="4"/>
  <c r="K81" i="4"/>
  <c r="K84" i="4"/>
  <c r="S60" i="4"/>
  <c r="S62" i="4"/>
  <c r="S65" i="4"/>
  <c r="S67" i="4"/>
  <c r="S69" i="4"/>
  <c r="S71" i="4"/>
  <c r="S73" i="4"/>
  <c r="S76" i="4"/>
  <c r="S78" i="4"/>
  <c r="S80" i="4"/>
  <c r="S83" i="4"/>
  <c r="K34" i="4"/>
  <c r="J29" i="4"/>
  <c r="L34" i="4"/>
  <c r="F58" i="4"/>
  <c r="M25" i="3" l="1"/>
  <c r="M24" i="3"/>
  <c r="M21" i="3"/>
  <c r="M19" i="3"/>
  <c r="Q22" i="3" l="1"/>
  <c r="P22" i="3"/>
  <c r="O22" i="3"/>
  <c r="M22" i="3"/>
  <c r="I22" i="3"/>
  <c r="H22" i="3"/>
  <c r="G22" i="3"/>
  <c r="T25" i="3" l="1"/>
  <c r="N25" i="3"/>
  <c r="R25" i="3" s="1"/>
  <c r="F25" i="3"/>
  <c r="L25" i="3" s="1"/>
  <c r="N24" i="3"/>
  <c r="N22" i="3" s="1"/>
  <c r="F24" i="3"/>
  <c r="F22" i="3" s="1"/>
  <c r="N19" i="3"/>
  <c r="T19" i="3" s="1"/>
  <c r="R19" i="3" l="1"/>
  <c r="J24" i="3"/>
  <c r="J22" i="3" s="1"/>
  <c r="R24" i="3"/>
  <c r="R22" i="3" s="1"/>
  <c r="K25" i="3"/>
  <c r="S19" i="3"/>
  <c r="K24" i="3"/>
  <c r="K22" i="3" s="1"/>
  <c r="S24" i="3"/>
  <c r="S22" i="3" s="1"/>
  <c r="L24" i="3"/>
  <c r="L22" i="3" s="1"/>
  <c r="T24" i="3"/>
  <c r="T22" i="3" s="1"/>
  <c r="S25" i="3"/>
  <c r="M19" i="4"/>
  <c r="C82" i="4" l="1"/>
  <c r="D82" i="4"/>
  <c r="C83" i="4"/>
  <c r="D83" i="4"/>
  <c r="C84" i="4"/>
  <c r="D84" i="4"/>
  <c r="C58" i="4"/>
  <c r="C59" i="4"/>
  <c r="D59" i="4"/>
  <c r="C60" i="4"/>
  <c r="D60" i="4"/>
  <c r="C61" i="4"/>
  <c r="D61" i="4"/>
  <c r="C62" i="4"/>
  <c r="D62" i="4"/>
  <c r="C63" i="4"/>
  <c r="D63" i="4"/>
  <c r="C64" i="4"/>
  <c r="D64" i="4"/>
  <c r="C65" i="4"/>
  <c r="D65" i="4"/>
  <c r="C66" i="4"/>
  <c r="D66" i="4"/>
  <c r="C67" i="4"/>
  <c r="D67" i="4"/>
  <c r="C68" i="4"/>
  <c r="D68" i="4"/>
  <c r="C69" i="4"/>
  <c r="D69" i="4"/>
  <c r="C70" i="4"/>
  <c r="D70" i="4"/>
  <c r="C71" i="4"/>
  <c r="D71" i="4"/>
  <c r="C72" i="4"/>
  <c r="D72" i="4"/>
  <c r="C73" i="4"/>
  <c r="D73" i="4"/>
  <c r="C74" i="4"/>
  <c r="D74" i="4"/>
  <c r="C75" i="4"/>
  <c r="D75" i="4"/>
  <c r="C76" i="4"/>
  <c r="D76" i="4"/>
  <c r="C77" i="4"/>
  <c r="D77" i="4"/>
  <c r="C78" i="4"/>
  <c r="D78" i="4"/>
  <c r="C79" i="4"/>
  <c r="D79" i="4"/>
  <c r="C80" i="4"/>
  <c r="D80" i="4"/>
  <c r="C81" i="4"/>
  <c r="D81" i="4"/>
  <c r="C20" i="4"/>
  <c r="D20" i="4"/>
  <c r="C21" i="4"/>
  <c r="D21" i="4"/>
  <c r="C22" i="4"/>
  <c r="D22" i="4"/>
  <c r="C23" i="4"/>
  <c r="D23" i="4"/>
  <c r="C24" i="4"/>
  <c r="D24" i="4"/>
  <c r="C25" i="4"/>
  <c r="D25" i="4"/>
  <c r="C26" i="4"/>
  <c r="D26" i="4"/>
  <c r="C27" i="4"/>
  <c r="D27" i="4"/>
  <c r="C28" i="4"/>
  <c r="D28" i="4"/>
  <c r="C29" i="4"/>
  <c r="D29" i="4"/>
  <c r="C30" i="4"/>
  <c r="D30" i="4"/>
  <c r="C31" i="4"/>
  <c r="D31" i="4"/>
  <c r="C32" i="4"/>
  <c r="D32" i="4"/>
  <c r="C33" i="4"/>
  <c r="D33" i="4"/>
  <c r="C34" i="4"/>
  <c r="D34" i="4"/>
  <c r="C35" i="4"/>
  <c r="D35" i="4"/>
  <c r="C36" i="4"/>
  <c r="D36" i="4"/>
  <c r="C37" i="4"/>
  <c r="D37" i="4"/>
  <c r="C38" i="4"/>
  <c r="D38" i="4"/>
  <c r="C39" i="4"/>
  <c r="D39" i="4"/>
  <c r="C40" i="4"/>
  <c r="D40" i="4"/>
  <c r="C41" i="4"/>
  <c r="D41" i="4"/>
  <c r="C42" i="4"/>
  <c r="D42" i="4"/>
  <c r="C44" i="4"/>
  <c r="D44" i="4"/>
  <c r="C45" i="4"/>
  <c r="D45" i="4"/>
  <c r="C46" i="4"/>
  <c r="D46" i="4"/>
  <c r="C47" i="4"/>
  <c r="D47" i="4"/>
  <c r="C48" i="4"/>
  <c r="D48" i="4"/>
  <c r="C49" i="4"/>
  <c r="D49" i="4"/>
  <c r="C50" i="4"/>
  <c r="D50" i="4"/>
  <c r="C51" i="4"/>
  <c r="D51" i="4"/>
  <c r="C52" i="4"/>
  <c r="D52" i="4"/>
  <c r="C53" i="4"/>
  <c r="D53" i="4"/>
  <c r="C54" i="4"/>
  <c r="D54" i="4"/>
  <c r="C55" i="4"/>
  <c r="D55" i="4"/>
  <c r="C56" i="4"/>
  <c r="D56" i="4"/>
  <c r="C57" i="4"/>
  <c r="D57" i="4"/>
  <c r="W19" i="4" l="1"/>
  <c r="Q58" i="4"/>
  <c r="X58" i="4"/>
  <c r="Q19" i="4"/>
  <c r="M58" i="4"/>
  <c r="G19" i="4"/>
  <c r="O19" i="4"/>
  <c r="I58" i="4"/>
  <c r="X19" i="4"/>
  <c r="H19" i="4"/>
  <c r="I19" i="4"/>
  <c r="P19" i="4"/>
  <c r="W58" i="4"/>
  <c r="P58" i="4"/>
  <c r="H58" i="4"/>
  <c r="G18" i="3"/>
  <c r="H18" i="3"/>
  <c r="I18" i="3"/>
  <c r="M18" i="3"/>
  <c r="O18" i="3"/>
  <c r="P18" i="3"/>
  <c r="Q18" i="3"/>
  <c r="R18" i="3"/>
  <c r="S18" i="3"/>
  <c r="T18" i="3"/>
  <c r="U18" i="3"/>
  <c r="V18" i="3"/>
  <c r="W18" i="3"/>
  <c r="X18" i="3"/>
  <c r="F19" i="3"/>
  <c r="G20" i="3"/>
  <c r="H20" i="3"/>
  <c r="I20" i="3"/>
  <c r="O20" i="3"/>
  <c r="P20" i="3"/>
  <c r="Q20" i="3"/>
  <c r="F21" i="3"/>
  <c r="N21" i="3"/>
  <c r="D22" i="2"/>
  <c r="D38" i="2"/>
  <c r="D40" i="2"/>
  <c r="D38" i="1"/>
  <c r="D40" i="1"/>
  <c r="T20" i="3" l="1"/>
  <c r="S21" i="3"/>
  <c r="T21" i="3"/>
  <c r="K21" i="3"/>
  <c r="L21" i="3"/>
  <c r="K58" i="4"/>
  <c r="N18" i="3"/>
  <c r="N20" i="3"/>
  <c r="S20" i="3" s="1"/>
  <c r="M20" i="3"/>
  <c r="L19" i="3"/>
  <c r="L18" i="3" s="1"/>
  <c r="K19" i="3"/>
  <c r="K18" i="3" s="1"/>
  <c r="J19" i="3"/>
  <c r="J18" i="3" s="1"/>
  <c r="F20" i="3"/>
  <c r="K20" i="3" s="1"/>
  <c r="F18" i="3"/>
  <c r="N58" i="4"/>
  <c r="F19" i="4"/>
  <c r="L19" i="4" s="1"/>
  <c r="N19" i="4"/>
  <c r="T19" i="4" s="1"/>
  <c r="L20" i="3" l="1"/>
  <c r="K19" i="4"/>
  <c r="L58" i="4"/>
  <c r="J19" i="4"/>
  <c r="S19" i="4"/>
  <c r="R19" i="4"/>
  <c r="S58" i="4"/>
  <c r="T58" i="4"/>
</calcChain>
</file>

<file path=xl/sharedStrings.xml><?xml version="1.0" encoding="utf-8"?>
<sst xmlns="http://schemas.openxmlformats.org/spreadsheetml/2006/main" count="606" uniqueCount="252">
  <si>
    <t>-</t>
  </si>
  <si>
    <t>об исполнении графика выполнения мероприятий по проектированию (строительству, реконструкции и т.п.) объектов капитального строительства и (или) приобретению объектов недвижимого имущества</t>
  </si>
  <si>
    <t>об осуществлении расходов областного бюджета, источником которых является субсидия</t>
  </si>
  <si>
    <t>Фактический срок представления отчетности</t>
  </si>
  <si>
    <t>Установленный соглашением (правилами предоставления субсидии) срок представления отчетности</t>
  </si>
  <si>
    <t>Соблюдение сроков представления в ФОИВ отчетности об использовании субсидии, в том числе:</t>
  </si>
  <si>
    <t>Согласование с ФОИВ муниципальных программ, софинансируемых за счет субсидии, а также изменений в муниципальные программы</t>
  </si>
  <si>
    <t>Согласование с ФОИВ государственной программы Оренбургской области, софинансируемой за счет субсидии, а также изменений в государственную программу Оренбургской области</t>
  </si>
  <si>
    <t>город Оренбург</t>
  </si>
  <si>
    <t>Наименование муниципальных образований Оренбургской области, с которыми заключены соглашения</t>
  </si>
  <si>
    <t>Наименование муниципальных образований Оренбургской области, которым распределена субсидия</t>
  </si>
  <si>
    <t>2018 год</t>
  </si>
  <si>
    <t>20а</t>
  </si>
  <si>
    <t>Причины, по которым нарушен срок ввода объекта капитального строительства в эксплуатацию</t>
  </si>
  <si>
    <t>Уровень технической готовности объекта капитального строительства на отчетную дату (процентов)</t>
  </si>
  <si>
    <t>Календарный год, за который указана стоимость объекта капитального строительства</t>
  </si>
  <si>
    <t>Стоимость объекта капитального строительства по утвержденной проектно-сметной документации, (тыс. рублей)</t>
  </si>
  <si>
    <t>Фактический срок ввода объекта капитального строительства в эксплуатацию (дата)</t>
  </si>
  <si>
    <t>Плановый срок ввода объекта капитального строительства в эксплуатацию (дата)</t>
  </si>
  <si>
    <t>Мощность объекта капитального строительства (с указанием единиц измерения)</t>
  </si>
  <si>
    <t>тыс. кв. метров</t>
  </si>
  <si>
    <t>Ввод в эксплуатацию жилья</t>
  </si>
  <si>
    <t>19а</t>
  </si>
  <si>
    <t>Причины недостижения значения показателя результативности</t>
  </si>
  <si>
    <t>Фактическое значение</t>
  </si>
  <si>
    <t>Планируемое значение</t>
  </si>
  <si>
    <t>Единица измерения</t>
  </si>
  <si>
    <t>в сводной бюджетной росписи</t>
  </si>
  <si>
    <t>18б</t>
  </si>
  <si>
    <t>в Законе об областном бюджет</t>
  </si>
  <si>
    <t>18а</t>
  </si>
  <si>
    <t>Х</t>
  </si>
  <si>
    <t>Средства областного бюджета на финансирование мероприятий, осуществляемых с привлечением субсидии, предусмотренные на отчетную дату (тыс. рублей):</t>
  </si>
  <si>
    <t>Причина отклонения в финансировании</t>
  </si>
  <si>
    <t>Причина фактического недофинансирования расходного обязательства за счет областного бюджета</t>
  </si>
  <si>
    <t>Фактическая доля финансирования расходного обязательства за счет средств областного бюджета (процентов)</t>
  </si>
  <si>
    <t>Планируемая доля финансирования расходного обязательства за счет средств областного бюджета в соответствии с соглашением (процентов)</t>
  </si>
  <si>
    <t>внебюджетные источники</t>
  </si>
  <si>
    <t>13г</t>
  </si>
  <si>
    <t>местный бюджет</t>
  </si>
  <si>
    <t>13в</t>
  </si>
  <si>
    <t>областной бюджет</t>
  </si>
  <si>
    <t>13б</t>
  </si>
  <si>
    <t>федеральный бюджет</t>
  </si>
  <si>
    <t>13а</t>
  </si>
  <si>
    <t>Кассовый расход на отчетную дату (тыс. рублей) - всего, в том числе:</t>
  </si>
  <si>
    <t>12г</t>
  </si>
  <si>
    <t>12в</t>
  </si>
  <si>
    <t>12б</t>
  </si>
  <si>
    <t>12а</t>
  </si>
  <si>
    <t>в том числе 3 год действия соглашения</t>
  </si>
  <si>
    <t>в том числе 2 год действия соглашения</t>
  </si>
  <si>
    <t>в том числе 1 год действия соглашения</t>
  </si>
  <si>
    <t>предусмотренный на весь срок действия соглашения</t>
  </si>
  <si>
    <t>Объем средств, предусмотренный соглашением с учетом дополнительных соглашений (тыс. рублей) - всего, в том числе:</t>
  </si>
  <si>
    <t>Причина незаключения соглашения по состояниюю на отчетную дату</t>
  </si>
  <si>
    <t xml:space="preserve">Реквизиты дополнительных соглашений с ФОИВ </t>
  </si>
  <si>
    <t>Реквизиты первоначального соглашения о предоставлении субсидии (далее - соглашение) с главным распорядителем средств федерального бюджета (далее - ФОИВ)</t>
  </si>
  <si>
    <t>Реквизиты указа (поручения) Президента Российской Федерации, в случае если субсидия направлена на его реализацию</t>
  </si>
  <si>
    <t>Реквизиты нормативного правового акта Оренбургской области, которым утверждено расходное обязательство, в целях софинансирования которого предоставляется субсидия</t>
  </si>
  <si>
    <t xml:space="preserve">Реквизиты нормативного правового акта Российской Федерации, которым утверждены правила предоставления и распределения субсидии </t>
  </si>
  <si>
    <t>23103R0210</t>
  </si>
  <si>
    <t>код целевой статьи расходов областного бюджета (указать                   10-значный код целевой статьи расходов)</t>
  </si>
  <si>
    <t>код доходов областного бюджета (в отношении федеральных средств)</t>
  </si>
  <si>
    <t>Код бюджетной классификации</t>
  </si>
  <si>
    <t>Министерство строительства и жилищно-коммунального хозяйства Российской Федерации</t>
  </si>
  <si>
    <t>Наименование главного распорядителя средств федерального бюджета, предоставляющего субсидию</t>
  </si>
  <si>
    <t>Наименование федеральной целевой программы, в рамках которой предоставляется субсидия</t>
  </si>
  <si>
    <t>Наименование государственной программы Российской Федерации, в рамках которой предоставляется субсидия</t>
  </si>
  <si>
    <t>Наименование межбюджетной субсидии, предоставляемой бюджету Оренбургской области из федерального бюджета (далее - субсидия)</t>
  </si>
  <si>
    <t>(наименование главного распорядителя средств областного бюджета)</t>
  </si>
  <si>
    <t>Министерство строительства, жилищно-коммунального и дорожного хозяйства Оренбургской области</t>
  </si>
  <si>
    <t xml:space="preserve">об использовании субсидии, предоставленной бюджету Оренбургской области из федерального бюджета, </t>
  </si>
  <si>
    <t>Отчетность предоставляется в сроки установленные соглашением</t>
  </si>
  <si>
    <t>Ежеквартально до 20-го числа месяца, следующего за отчетным кварталом</t>
  </si>
  <si>
    <t>шт.</t>
  </si>
  <si>
    <t>Количество молодых семей, получивших свидетельство о праве на получение социальной выплаты на приобретение (строительство) жилого помещения</t>
  </si>
  <si>
    <t>Указ Президента Российской Федерации от 7 мая 2012 года № 600 «О мерах по обеспечению граждан Российской Федерации доступным и комфортным жильем и повышению качества жилищно-коммунальных услуг»</t>
  </si>
  <si>
    <t>код целевой статьи расходов областного бюджета (указать                    10-значный код целевой статьи расходов)</t>
  </si>
  <si>
    <t>Министерство строительства и жилищно-коммунального хозайства Российской Федерации</t>
  </si>
  <si>
    <t>Департамент молодежной политики Оренбургской области</t>
  </si>
  <si>
    <t>Всего</t>
  </si>
  <si>
    <t>Оренбургский район</t>
  </si>
  <si>
    <t>Субсидии на софинансирование капитальных вложений в объекты муниципальной собственности</t>
  </si>
  <si>
    <t>тыс. кв. м</t>
  </si>
  <si>
    <t>Ввод жилья</t>
  </si>
  <si>
    <t>г.Оренбург</t>
  </si>
  <si>
    <t>1.</t>
  </si>
  <si>
    <t>в том числе за счет:</t>
  </si>
  <si>
    <t>всего</t>
  </si>
  <si>
    <t>значение</t>
  </si>
  <si>
    <t>единица измерения</t>
  </si>
  <si>
    <t>наименование показателя результативности (контрольного события)</t>
  </si>
  <si>
    <t>кассовые расходы</t>
  </si>
  <si>
    <t>причины недостижения</t>
  </si>
  <si>
    <t>фактическое достижение значения на отчетную дату</t>
  </si>
  <si>
    <t>доля софинансиро-вания за счет средств (процентов)</t>
  </si>
  <si>
    <t>объем средств (тыс. рублей)</t>
  </si>
  <si>
    <t>Показатель результативности</t>
  </si>
  <si>
    <t>Фактически</t>
  </si>
  <si>
    <t>Предусмотрено соглашением</t>
  </si>
  <si>
    <t>Реквизиты соглашения о предоставлении субсидии (дата и номер), наименование федерального органа исполнительной власти и органа исполнительной власти Оренбургской области</t>
  </si>
  <si>
    <t>Наименование муниципального образования</t>
  </si>
  <si>
    <t>№ п/п</t>
  </si>
  <si>
    <t>Наименование субсидии</t>
  </si>
  <si>
    <t>целевых показателей результативности использования межбюджетных субсидий (контрольных событий)</t>
  </si>
  <si>
    <t>об оценке достижения органами местного самоуправления</t>
  </si>
  <si>
    <t>Отчет</t>
  </si>
  <si>
    <t xml:space="preserve">Субсидии на софинансирование расходов по предоставлению социальных выплат на строительство (приобретение) жилья отдельным категориям молодых семей </t>
  </si>
  <si>
    <t>предусмотрено соглашением о предоставлении субсидии</t>
  </si>
  <si>
    <r>
      <t>перечис-ленный в МБ</t>
    </r>
    <r>
      <rPr>
        <vertAlign val="superscript"/>
        <sz val="7.5"/>
        <rFont val="Times New Roman"/>
        <family val="1"/>
        <charset val="204"/>
      </rPr>
      <t>3)</t>
    </r>
    <r>
      <rPr>
        <sz val="7.5"/>
        <rFont val="Times New Roman"/>
        <family val="1"/>
        <charset val="204"/>
      </rPr>
      <t xml:space="preserve"> - всего</t>
    </r>
  </si>
  <si>
    <r>
      <t>ФБ</t>
    </r>
    <r>
      <rPr>
        <vertAlign val="superscript"/>
        <sz val="7.5"/>
        <rFont val="Times New Roman"/>
        <family val="1"/>
        <charset val="204"/>
      </rPr>
      <t>1)</t>
    </r>
  </si>
  <si>
    <r>
      <t>ОБ</t>
    </r>
    <r>
      <rPr>
        <vertAlign val="superscript"/>
        <sz val="7.5"/>
        <rFont val="Times New Roman"/>
        <family val="1"/>
        <charset val="204"/>
      </rPr>
      <t>2)</t>
    </r>
  </si>
  <si>
    <r>
      <t>МБ</t>
    </r>
    <r>
      <rPr>
        <vertAlign val="superscript"/>
        <sz val="7.5"/>
        <rFont val="Times New Roman"/>
        <family val="1"/>
        <charset val="204"/>
      </rPr>
      <t>3)</t>
    </r>
  </si>
  <si>
    <r>
      <rPr>
        <vertAlign val="superscript"/>
        <sz val="8"/>
        <rFont val="Times New Roman"/>
        <family val="1"/>
        <charset val="204"/>
      </rPr>
      <t>2)</t>
    </r>
    <r>
      <rPr>
        <sz val="8"/>
        <rFont val="Times New Roman"/>
        <family val="1"/>
        <charset val="204"/>
      </rPr>
      <t xml:space="preserve"> Областной бюджет.</t>
    </r>
  </si>
  <si>
    <r>
      <rPr>
        <vertAlign val="superscript"/>
        <sz val="8"/>
        <rFont val="Times New Roman"/>
        <family val="1"/>
        <charset val="204"/>
      </rPr>
      <t>3)</t>
    </r>
    <r>
      <rPr>
        <sz val="8"/>
        <rFont val="Times New Roman"/>
        <family val="1"/>
        <charset val="204"/>
      </rPr>
      <t xml:space="preserve"> Местный бюджет.</t>
    </r>
  </si>
  <si>
    <r>
      <t>перечис-ленный в МБ</t>
    </r>
    <r>
      <rPr>
        <vertAlign val="superscript"/>
        <sz val="8"/>
        <rFont val="Times New Roman"/>
        <family val="1"/>
        <charset val="204"/>
      </rPr>
      <t>3)</t>
    </r>
    <r>
      <rPr>
        <sz val="8"/>
        <rFont val="Times New Roman"/>
        <family val="1"/>
        <charset val="204"/>
      </rPr>
      <t xml:space="preserve"> - всего</t>
    </r>
  </si>
  <si>
    <r>
      <t>ФБ</t>
    </r>
    <r>
      <rPr>
        <vertAlign val="superscript"/>
        <sz val="8"/>
        <rFont val="Times New Roman"/>
        <family val="1"/>
        <charset val="204"/>
      </rPr>
      <t>1)</t>
    </r>
  </si>
  <si>
    <r>
      <t>ОБ</t>
    </r>
    <r>
      <rPr>
        <vertAlign val="superscript"/>
        <sz val="8"/>
        <rFont val="Times New Roman"/>
        <family val="1"/>
        <charset val="204"/>
      </rPr>
      <t>2)</t>
    </r>
  </si>
  <si>
    <r>
      <t>МБ</t>
    </r>
    <r>
      <rPr>
        <vertAlign val="superscript"/>
        <sz val="8"/>
        <rFont val="Times New Roman"/>
        <family val="1"/>
        <charset val="204"/>
      </rPr>
      <t>3)</t>
    </r>
  </si>
  <si>
    <r>
      <rPr>
        <vertAlign val="superscript"/>
        <sz val="8"/>
        <rFont val="Times New Roman"/>
        <family val="1"/>
        <charset val="204"/>
      </rPr>
      <t>2)</t>
    </r>
    <r>
      <rPr>
        <sz val="8"/>
        <rFont val="Times New Roman"/>
        <family val="1"/>
        <charset val="204"/>
      </rPr>
      <t xml:space="preserve"> Средства областного бюджета.</t>
    </r>
  </si>
  <si>
    <r>
      <rPr>
        <vertAlign val="superscript"/>
        <sz val="8"/>
        <rFont val="Times New Roman"/>
        <family val="1"/>
        <charset val="204"/>
      </rPr>
      <t>3)</t>
    </r>
    <r>
      <rPr>
        <sz val="8"/>
        <rFont val="Times New Roman"/>
        <family val="1"/>
        <charset val="204"/>
      </rPr>
      <t xml:space="preserve"> Средства местных бюджетов.</t>
    </r>
  </si>
  <si>
    <r>
      <t>Показатели результативности предоставления субсидии (контрольного события)</t>
    </r>
    <r>
      <rPr>
        <vertAlign val="superscript"/>
        <sz val="10"/>
        <rFont val="Times New Roman"/>
        <family val="1"/>
        <charset val="204"/>
      </rPr>
      <t>*)</t>
    </r>
  </si>
  <si>
    <r>
      <t>Сведения об объектах государственной (муниципальной) собственности Оренбургской области, в которые осуществляются капитальные вложения</t>
    </r>
    <r>
      <rPr>
        <vertAlign val="superscript"/>
        <sz val="10"/>
        <rFont val="Times New Roman"/>
        <family val="1"/>
        <charset val="204"/>
      </rPr>
      <t>**)</t>
    </r>
  </si>
  <si>
    <r>
      <t>о достижении значений показателей результативности использования субсидии (контрольных событий)</t>
    </r>
    <r>
      <rPr>
        <vertAlign val="superscript"/>
        <sz val="10"/>
        <rFont val="Times New Roman"/>
        <family val="1"/>
        <charset val="204"/>
      </rPr>
      <t>*)</t>
    </r>
  </si>
  <si>
    <r>
      <rPr>
        <vertAlign val="superscript"/>
        <sz val="10"/>
        <rFont val="Times New Roman"/>
        <family val="1"/>
        <charset val="204"/>
      </rPr>
      <t>*)</t>
    </r>
    <r>
      <rPr>
        <sz val="10"/>
        <rFont val="Times New Roman"/>
        <family val="1"/>
        <charset val="204"/>
      </rPr>
      <t xml:space="preserve"> Информация о достижении значений контрольных событий представляется в отношении субсидий, предоставляемых на осуществление капитальных вложений.</t>
    </r>
  </si>
  <si>
    <r>
      <rPr>
        <vertAlign val="superscript"/>
        <sz val="10"/>
        <rFont val="Times New Roman"/>
        <family val="1"/>
        <charset val="204"/>
      </rPr>
      <t>**)</t>
    </r>
    <r>
      <rPr>
        <sz val="10"/>
        <rFont val="Times New Roman"/>
        <family val="1"/>
        <charset val="204"/>
      </rPr>
      <t xml:space="preserve"> Информация приводится раздельно по каждому объекту капитального строительства.</t>
    </r>
  </si>
  <si>
    <t>объем средств на 3 года</t>
  </si>
  <si>
    <t>объем средств на 1 год</t>
  </si>
  <si>
    <t>объем средств на 2 год</t>
  </si>
  <si>
    <t>объем средств на 3 год</t>
  </si>
  <si>
    <t>Закон Оренбургской области от 21 декабря 2017 года № 747/178-VI-ОЗ «Об областном бюджете на 2018 год и на плановый период 2019 и 2020 годов»</t>
  </si>
  <si>
    <t>Субсидии из федерального бюджета бюджету Оренбургской области на софинансирование расходных обязательств субъекта Российской Федерации на предоставление социальных выплат молодым семьям на приобретение (строительство) жилья в рамках подпрограммы «Обеспечение жильем молодых семей» государственной программы Российской Федерации "Обеспечение доступным и комфорным жильем и коммунальными услугами граждан Российской Федерации"</t>
  </si>
  <si>
    <t xml:space="preserve">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 </t>
  </si>
  <si>
    <t>Соглашение от 8 февраля 2018 года № 069-08-2018-164</t>
  </si>
  <si>
    <t>1. Дополнительное соглашение от 9 июня 2018 года № 069-08-2018-164/1</t>
  </si>
  <si>
    <t>Абдулинский городской округ, г. Бугуруслан, г. Бузулук, Гайский городской округ, Кувандыкский городской округ, г. Медногорск,  г. Новотроицк, г. Оренбург, г. Орск, Соль-Илецкий городской округ, Сорочинский городской округ, Ясненский городской округ, Адамовский район, Акбулакский район, Александровский район, Асекеевский район, Беляевский район,  Бугурусланский район, Бузулукский район, Грачевский район, Домбаровский район, Илекский район, Красногвардейский район, Курманаевский район, Матвеевский район, Новоорский район, Новосергиевский район, Октябрьский район, Оренбургский район, Первомайский район, Переволоцкий район, Пономаревский район, Сакмарский район, Саракташский район, Ташлинский район, Тоцкий район, Тюльганский район, Шарлыкский район</t>
  </si>
  <si>
    <t>Субсидии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</si>
  <si>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ВСЕГО</t>
  </si>
  <si>
    <t>Новосергеевский район</t>
  </si>
  <si>
    <t>доля софинансирования за счет средств (процентов)</t>
  </si>
  <si>
    <t>Субсидии на  софинансирование расходных обязательств по реализации проектов по развитию территоррий, расположенных в границах населенных пунктов, предусматривающих строительство жилья, которые включены в государственные программы субъектов Российской Федерации по развитию жилищного строительства, в рамках приоритетного проекта "Ипотека и арендное жилье" государственной программы Российской Федерации "Обеспечение доступным и комфорным жильем и коммунльными услугами граждан Российской Федерации"</t>
  </si>
  <si>
    <t xml:space="preserve">Соглашение от 8 февраля 2018 года № 069-08-2018-387 о предоставлении в 2018 году субсидий из федерального бюджета бюджету Оренбургской области на реализацию мероприятий по стимулированию программ развития жилищного строительства субъектов Российской Федерации в рамках приоритетного проекта "Ипотека и арендное жилье" </t>
  </si>
  <si>
    <t>25%</t>
  </si>
  <si>
    <t>20б</t>
  </si>
  <si>
    <t>0,725 километров</t>
  </si>
  <si>
    <t>0,445 километров</t>
  </si>
  <si>
    <t>в ценах                   2017 года</t>
  </si>
  <si>
    <r>
      <t>20 октября 2017 года</t>
    </r>
    <r>
      <rPr>
        <vertAlign val="superscript"/>
        <sz val="10"/>
        <rFont val="Times New Roman"/>
        <family val="1"/>
        <charset val="204"/>
      </rPr>
      <t>***)</t>
    </r>
  </si>
  <si>
    <t xml:space="preserve">ежеквартально, не позднее 20-го числа месяца, следующего за отчетным кварталом                                                                                  </t>
  </si>
  <si>
    <t xml:space="preserve">ежеквартально, не позднее 20-го числа месяца, следующего за отчетным кварталом  </t>
  </si>
  <si>
    <t>Министерство строительства, жилищно-коммунального и дорожного хозяйства Оренбургской области       Администрация муниципального образования "город Оренбург" Оренбургской области (№ 53701000-1-2018-002 от 07.05.2018)</t>
  </si>
  <si>
    <t>89220225497020000151</t>
  </si>
  <si>
    <t>23701R4970</t>
  </si>
  <si>
    <t>85120225021020000151</t>
  </si>
  <si>
    <r>
      <rPr>
        <vertAlign val="superscript"/>
        <sz val="10"/>
        <rFont val="Times New Roman"/>
        <family val="1"/>
        <charset val="204"/>
      </rPr>
      <t>***)</t>
    </r>
    <r>
      <rPr>
        <sz val="10"/>
        <rFont val="Times New Roman"/>
        <family val="1"/>
        <charset val="204"/>
      </rPr>
      <t xml:space="preserve">  Расчет распределения межбюджетного трансферта между субъектами Российской Федерации на 2018 год и на плановый период 2019 и 2020 годов.</t>
    </r>
  </si>
  <si>
    <t>Красногвардейский район</t>
  </si>
  <si>
    <t>Октябрьский район</t>
  </si>
  <si>
    <r>
      <rPr>
        <vertAlign val="superscript"/>
        <sz val="8"/>
        <rFont val="Times New Roman"/>
        <family val="1"/>
        <charset val="204"/>
      </rPr>
      <t xml:space="preserve">1)  </t>
    </r>
    <r>
      <rPr>
        <sz val="8"/>
        <rFont val="Times New Roman"/>
        <family val="1"/>
        <charset val="204"/>
      </rPr>
      <t>Средства федерального бюджета</t>
    </r>
  </si>
  <si>
    <t>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t>
  </si>
  <si>
    <t>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t>
  </si>
  <si>
    <t>в соглашении о предоставлении средств из федерального бюджета при расчете долей софинансирования не учитываются средства местного бюджета, они отражаются только справочно и только средства городских округов, без учета средств муниципальных районов</t>
  </si>
  <si>
    <t>Таблица 12</t>
  </si>
  <si>
    <t>Таблица 13</t>
  </si>
  <si>
    <t>за 9 месяцев 2018 года (по состоянию на 30 сентября 2018 года)</t>
  </si>
  <si>
    <t>по состоянию на 30 сентября 2018 года</t>
  </si>
  <si>
    <t>в ценах      2017 года</t>
  </si>
  <si>
    <t>Постановление Правительства Оренбургской области от 30 августа 2013 года № 737-пп «Об утверждении государственной программы «Стимулирование развития жилищного строительства в Оренбургской области в 2014-2020 годах»</t>
  </si>
  <si>
    <t>Подпрограмма 7 "Обеспечение жильем молодых семей в Оренбургской области на 2014-2020 годы"</t>
  </si>
  <si>
    <t>Подпрограмма 1 "Комплексное освоение и развитие территорий в целях жилищного строительства в 2014-2020 годах"</t>
  </si>
  <si>
    <t>19.04.2018 № 36/1792-исх                        19.07.2018 № 36/01-08-606</t>
  </si>
  <si>
    <t xml:space="preserve">Министерство строительства, жилищно-коммунального и дорожного хозяйства Оренбургской области    Администрация муниципального образования Оренбургский район Оренбургской области                   (№ 48-с от 28.02.2017)                   </t>
  </si>
  <si>
    <t>Водоснабжение</t>
  </si>
  <si>
    <t>км</t>
  </si>
  <si>
    <t>показатель будет достигнут по итогам года</t>
  </si>
  <si>
    <t>Газоснабжение и водоснабжение</t>
  </si>
  <si>
    <t>Министерство строительства, жилищно-коммунального и дорожного хозяйства Оренбургской области       Администрация муниципального образования Красногвардейский район Оренбургской области (№ 118-с от 10.07.2018)</t>
  </si>
  <si>
    <t>Министерство строительства, жилищно-коммунального и дорожного хозяйства Оренбургской области Администрация муниципального образования Октябрьский район Оренбургской области (№ 119-с от 10.07.2018)</t>
  </si>
  <si>
    <t>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t>
  </si>
  <si>
    <t>Строительство автомобильной дороги ул. Братьев Хусаиновых (участок дороги от пр. Северного до ул. Саморядова) в 16 мкр. СВЖР   г. Оренбурга</t>
  </si>
  <si>
    <t>Строительство автомобильной дороги ул. Саморядова (участок дороги от ул. Поляничко до ул. Братьев Хусаиновых) в 16 мкр. СВЖР        г. Оренбурга</t>
  </si>
  <si>
    <t>Срок ввода в эксплуатацию 2019 год</t>
  </si>
  <si>
    <t>№ 53708000-1-2018-001 от 07.03.2018</t>
  </si>
  <si>
    <t>№ 53712000-1-2018-001 от 07.03.2018</t>
  </si>
  <si>
    <t>№ 53715000-1-2018-001 от 07.03.2018</t>
  </si>
  <si>
    <t>№ 53713000-1-2018-001 от 07.03.2018</t>
  </si>
  <si>
    <t>№ 53725000-1-2018-001 от 07.03.2018</t>
  </si>
  <si>
    <t>№ 53727000-1-2018-001 от 07.03.2018</t>
  </si>
  <si>
    <t>шт</t>
  </si>
  <si>
    <t>Срок дейсвия свидетельств продлен</t>
  </si>
  <si>
    <t>№ 15/2018МС от 28.02.2018</t>
  </si>
  <si>
    <t>№ 11/2018МС от 28.02.2018</t>
  </si>
  <si>
    <t>№ 2/2018МС от 28.02.2018</t>
  </si>
  <si>
    <t>№ 26/2018МС от 28.06.2018</t>
  </si>
  <si>
    <t>№ 4/2018МС от 28.02.2018</t>
  </si>
  <si>
    <t>№ 20/2018МС от 28.02.2018</t>
  </si>
  <si>
    <t>№ 18/2018МС от 28.02.2018</t>
  </si>
  <si>
    <t>№ 6/2018МС от 28.02.2018</t>
  </si>
  <si>
    <t>№ 19/2018МС от 28.02.2018</t>
  </si>
  <si>
    <t>№ 8/2018МС от 28.02.2018</t>
  </si>
  <si>
    <t>№ 9/2018МС от 28.02.2018</t>
  </si>
  <si>
    <t>№ 1/2018МС от 28.02.2018</t>
  </si>
  <si>
    <t>№ 12/2018МС от 28.02.2018</t>
  </si>
  <si>
    <t>№ 21/2018МС от 28.02.2018</t>
  </si>
  <si>
    <t>№ 7/2018МС от 28.02.2018</t>
  </si>
  <si>
    <t>№ 17/2018МС от 28.02.2018</t>
  </si>
  <si>
    <t>№ 14/2018МС от 28.02.2018</t>
  </si>
  <si>
    <t>№ 23/2018МС от 28.02.2018</t>
  </si>
  <si>
    <t>№ 10/2018МС от 28.02.2018</t>
  </si>
  <si>
    <t>№ 22/2018МС от 28.02.2018</t>
  </si>
  <si>
    <t>№ 24/2018МС от 28.02.2018</t>
  </si>
  <si>
    <t>№ 25/2018МС от 28.02.2018</t>
  </si>
  <si>
    <t>Свидетельство о праве на получение соц.выплаты</t>
  </si>
  <si>
    <r>
      <rPr>
        <vertAlign val="superscript"/>
        <sz val="8"/>
        <rFont val="Times New Roman"/>
        <family val="1"/>
        <charset val="204"/>
      </rPr>
      <t>1)</t>
    </r>
    <r>
      <rPr>
        <sz val="8"/>
        <rFont val="Times New Roman"/>
        <family val="1"/>
        <charset val="204"/>
      </rPr>
      <t xml:space="preserve"> Федеральный бюджет.</t>
    </r>
  </si>
  <si>
    <t>Свидетельство о праве на получение соц. выплаты</t>
  </si>
  <si>
    <t xml:space="preserve">В рамках соглашения с муниципальным образованием Оренбургский район от 28.02.2017 № 48-с финансирование предусмотрено в 2018 году. Школа введена в эксплуатацию 28 августа 2017 года. </t>
  </si>
  <si>
    <t>№ 53611000-1-2018-001от 07.03.2018,                  № 53611000-1-2018-001/1 от 21.05.2018</t>
  </si>
  <si>
    <t>№ 53701000-1-2018-001 от 07.03.2018,                             № 53701000-1-2018-001/1 от 28.09.2018</t>
  </si>
  <si>
    <t>№ 53623000-1-2018-001 от 07.03.2018,                     № 53623000-1-2018-001/1 от 16.05.2018</t>
  </si>
  <si>
    <t>№ 53704000-1-2018-001 от 07.03.2018,                 № 53704000-1-2018-001/1 от 16.07.2018</t>
  </si>
  <si>
    <t>№ 53604000-1-2018-001 от 07.03.2018,                № 53604000-1-2018-001/1 от 22.05.2018,               № 53604000-1-2018-001/2 от 09.07.2018</t>
  </si>
  <si>
    <t>№ 53605000-1-2018-001 от 07.03.2018,                № 53605000-1-2018-001/1 от 16.05.2018</t>
  </si>
  <si>
    <t>№ 53606000-1-2018-001 от 07.03.2018,                № 53606000-1-2018-001/1 от 16.05.2018</t>
  </si>
  <si>
    <t>№ 53607000-1-2018-001 от 07.03.2018,               № 53607000-1-2018-001/1 от 22.05.2018,              № 53607000-1-2018-001/2 от 12.07.2018</t>
  </si>
  <si>
    <t>№ 53610000-1-2018-001 от 07.03.2018,               № 53610000-1-2018-001/1 от 16.05.2018</t>
  </si>
  <si>
    <t>№ 53612000-1-2018-001 от 07.03.2018,                № 53612000-1-2018-001/1 от 16.05.2018,               № 53612000-1-2018-001/2 от 12.09.2018</t>
  </si>
  <si>
    <t>№ 53720000-1-2018-001 от 07.03.2018,                № 53720000-1-2018-001/1 от 12.07.2018</t>
  </si>
  <si>
    <t>№ 53723000-1-2018-001 от 07.03.2018,               № 53723000-1-2018-001/1 от 12.07.2018,              № 53723000-1-2018-001/2 от 24.09.2018</t>
  </si>
  <si>
    <t>№ 53615000-1-2018-001 от 07.03.2018,                № 53615000-1-2018-001/1 от 16.05.2018,              № 53615000-1-2018-001/2 от 26.06.2018,              № 53615000-1-2018-001/3 от 13.07.2018</t>
  </si>
  <si>
    <t>№ 53617000-1-2018-001 от 07.03.2018,                № 53617000-1-2018-001/1 от 22.05.2018,               № 53617000-1-2018-001/2 от 10.08.2018</t>
  </si>
  <si>
    <t>№ 53625000-1-2018-001 от 07.03.2018,               № 53625000-1-2018-001/1 от 16.05.2018</t>
  </si>
  <si>
    <t>№ 53627000-1-2018-001 от 07.03.2018,                 № 53627000-1-2018-001/1 от 21.05.2018</t>
  </si>
  <si>
    <t>№ 53631000-1-2018-001 от 07.03.2018,                № 53631000-1-2018-001/1 от 18.05.2018</t>
  </si>
  <si>
    <t>№ 53634000-1-2018-001 от 07.03.2018,                 № 53634000-1-2018-001/1 от 21.05.2018,               № 53634000-1-2018-001/2 от 17.07.2018,               № 53634000-1-2018-001/3 от 17.07.2018</t>
  </si>
  <si>
    <t>№ 53638000-1-2018-001 от 07.03.2018,               № 53638000-1-2018-001/1 от 17.05.2018,              № 53638000-1-2018-001/2 от 13.07.2018</t>
  </si>
  <si>
    <t>№ 53651000-1-2018-001 от 07.03.2018,               № 53651000-1-2018-001/1 от 23.05.2018</t>
  </si>
  <si>
    <t>№ 53656000-1-2018-001 от 07.03.2018,                № 53656000-1-2018-001/1 от 25.05.2018,             № 53656000-1-2018-001/2 от 03.08.2018,              № 53656000-1-2018-001/3 от 12.09.2018</t>
  </si>
  <si>
    <t>№ 53732000-1-2018-001 от 07.03.2018,               № 53732000-1-2018-001/1 от 13.07.2018</t>
  </si>
  <si>
    <t>№ 53619000-1-2018-001 от 07.03.2018,                        № 53619000-1-2018-001/1 от 16.05.2018</t>
  </si>
  <si>
    <t>№ 53714000-1-2018-001 от 07.03.2018,                          № 53714000-1-2018-001/1 от 13.07.2018</t>
  </si>
  <si>
    <t>№ 53630000-1-2018-001 от 07.03.2018,                             № 53630000-1-2018-001/1 от 18.05.2018</t>
  </si>
  <si>
    <t>№ 53633000-1-2018-001 от 07.03.2018,                          № 53633000-1-2018-001/1 от 18.05.2018</t>
  </si>
  <si>
    <t>№ 53636000-1-2018-001 от 07.03.2018,                         № 53636000-1-2018-001/1 от 17.05.2018</t>
  </si>
  <si>
    <t>№ 53637000-1-2018-001 от 07.03.2018,                           № 53637000-1-2018-001/1 от 16.05.2018,                            № 53637000-1-2018-001/2 от 13.07.2018</t>
  </si>
  <si>
    <t>№ 53640000-1-2018-001 от 07.03.2018,                 № 53640000-1-2018-001/1 от 17.05.2018</t>
  </si>
  <si>
    <t>№ 53641000-1-2018-001 от 07.03.2018,               № 53641000-1-2018-001/1 от 17.05.2018,              № 53641000-1-2018-001/2 от 03.08.2018</t>
  </si>
  <si>
    <t>№ 53653000-1-2018-001 от 07.03.2018,                         № 53653000-1-2018-001/1 от 17.05.2018,                         № 53653000-1-2018-001/2 от 26.06.2018,                             № 53653000-1-2018-001/3 от 13.07.2018</t>
  </si>
  <si>
    <t>№ 53652000-1-2018-001 от 07.03.2018,                                № 53652000-1-2018-001/1 от 22.05.2018</t>
  </si>
  <si>
    <t>№ 13/2018МС от 28.02.2018,                                доп. соглашение № 1 от 28.06.2018</t>
  </si>
  <si>
    <t>№ 16/2018МС от 28.02.2018,                              доп. соглашение № 1 от 28.06.2018</t>
  </si>
  <si>
    <t>№ 5/2018МС от 28.02.2018,                               доп. соглашение № 1 от 28.06.2018</t>
  </si>
  <si>
    <t>№ 3/2018МС от 28.02.2018,                                                  доп. соглашение № 1 от 28.06.2018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</si>
</sst>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charset val="204"/>
      <scheme val="minor"/>
    </font>
    <font>
      <sz val="11"/>
      <name val="Times New Roman"/>
      <family val="1"/>
      <charset val="204"/>
    </font>
    <font>
      <sz val="7.5"/>
      <name val="Times New Roman"/>
      <family val="1"/>
      <charset val="204"/>
    </font>
    <font>
      <sz val="8"/>
      <name val="Times New Roman"/>
      <family val="1"/>
      <charset val="204"/>
    </font>
    <font>
      <vertAlign val="superscript"/>
      <sz val="7.5"/>
      <name val="Times New Roman"/>
      <family val="1"/>
      <charset val="204"/>
    </font>
    <font>
      <vertAlign val="superscript"/>
      <sz val="8"/>
      <name val="Times New Roman"/>
      <family val="1"/>
      <charset val="204"/>
    </font>
    <font>
      <sz val="10"/>
      <name val="Times New Roman"/>
      <family val="1"/>
      <charset val="204"/>
    </font>
    <font>
      <sz val="11"/>
      <name val="Calibri"/>
      <family val="2"/>
      <charset val="204"/>
      <scheme val="minor"/>
    </font>
    <font>
      <sz val="12"/>
      <name val="Times New Roman"/>
      <family val="1"/>
      <charset val="204"/>
    </font>
    <font>
      <sz val="10"/>
      <name val="Calibri"/>
      <family val="2"/>
      <charset val="204"/>
      <scheme val="minor"/>
    </font>
    <font>
      <i/>
      <sz val="10"/>
      <name val="Times New Roman"/>
      <family val="1"/>
      <charset val="204"/>
    </font>
    <font>
      <vertAlign val="superscript"/>
      <sz val="10"/>
      <name val="Times New Roman"/>
      <family val="1"/>
      <charset val="204"/>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90">
    <xf numFmtId="0" fontId="0" fillId="0" borderId="0" xfId="0"/>
    <xf numFmtId="0" fontId="1" fillId="0" borderId="0" xfId="0" applyFont="1" applyAlignment="1">
      <alignment wrapText="1"/>
    </xf>
    <xf numFmtId="0" fontId="3" fillId="0" borderId="0" xfId="0" applyFont="1" applyAlignment="1">
      <alignment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49" fontId="2" fillId="0" borderId="2" xfId="0" applyNumberFormat="1" applyFont="1" applyFill="1" applyBorder="1" applyAlignment="1" applyProtection="1">
      <alignment horizontal="left" vertical="top" wrapText="1"/>
      <protection locked="0"/>
    </xf>
    <xf numFmtId="0" fontId="3"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wrapText="1"/>
    </xf>
    <xf numFmtId="0" fontId="1" fillId="0" borderId="0" xfId="0" applyFont="1" applyAlignment="1">
      <alignment horizontal="left" vertical="top" wrapText="1"/>
    </xf>
    <xf numFmtId="0" fontId="3" fillId="0" borderId="2" xfId="0" applyFont="1" applyBorder="1" applyAlignment="1">
      <alignment horizontal="center" vertical="center" wrapText="1"/>
    </xf>
    <xf numFmtId="4" fontId="3" fillId="2" borderId="2" xfId="0" applyNumberFormat="1" applyFont="1" applyFill="1" applyBorder="1" applyAlignment="1">
      <alignment horizontal="right" vertical="top" wrapText="1"/>
    </xf>
    <xf numFmtId="0" fontId="3" fillId="2" borderId="2" xfId="0" applyFont="1" applyFill="1" applyBorder="1" applyAlignment="1">
      <alignment horizontal="left" vertical="top" wrapText="1"/>
    </xf>
    <xf numFmtId="0" fontId="3" fillId="2" borderId="2" xfId="0" applyFont="1" applyFill="1" applyBorder="1" applyAlignment="1">
      <alignment horizontal="right" vertical="top" wrapText="1"/>
    </xf>
    <xf numFmtId="0" fontId="3" fillId="2" borderId="2" xfId="0" applyFont="1" applyFill="1" applyBorder="1" applyAlignment="1">
      <alignment wrapText="1"/>
    </xf>
    <xf numFmtId="0" fontId="3" fillId="0" borderId="2" xfId="0" applyFont="1" applyBorder="1" applyAlignment="1">
      <alignment horizontal="left" vertical="top" wrapText="1"/>
    </xf>
    <xf numFmtId="4" fontId="3" fillId="0" borderId="2" xfId="0" applyNumberFormat="1" applyFont="1" applyBorder="1" applyAlignment="1">
      <alignment horizontal="right" vertical="top" wrapText="1"/>
    </xf>
    <xf numFmtId="0" fontId="3" fillId="0" borderId="2" xfId="0" applyFont="1" applyBorder="1" applyAlignment="1">
      <alignment horizontal="right" vertical="top" wrapText="1"/>
    </xf>
    <xf numFmtId="0" fontId="3" fillId="0" borderId="2" xfId="0" applyFont="1" applyBorder="1" applyAlignment="1">
      <alignment wrapText="1"/>
    </xf>
    <xf numFmtId="0" fontId="3" fillId="0" borderId="2" xfId="0" applyFont="1" applyFill="1" applyBorder="1" applyAlignment="1" applyProtection="1">
      <alignment horizontal="left" vertical="top" wrapText="1"/>
    </xf>
    <xf numFmtId="49" fontId="3" fillId="3" borderId="2" xfId="0" applyNumberFormat="1" applyFont="1" applyFill="1" applyBorder="1" applyAlignment="1">
      <alignment horizontal="left" vertical="top" wrapText="1"/>
    </xf>
    <xf numFmtId="0" fontId="7" fillId="0" borderId="0" xfId="0" applyFont="1"/>
    <xf numFmtId="0" fontId="1" fillId="0" borderId="0" xfId="0" applyFont="1" applyFill="1"/>
    <xf numFmtId="0" fontId="1" fillId="0" borderId="0" xfId="0" applyFont="1" applyFill="1" applyAlignment="1">
      <alignment horizontal="center"/>
    </xf>
    <xf numFmtId="0" fontId="1" fillId="0" borderId="0" xfId="0" applyFont="1" applyFill="1" applyAlignment="1"/>
    <xf numFmtId="0" fontId="8" fillId="0" borderId="0" xfId="0" applyFont="1" applyFill="1"/>
    <xf numFmtId="0" fontId="6" fillId="0" borderId="2" xfId="0" applyFont="1" applyFill="1" applyBorder="1" applyAlignment="1">
      <alignment horizontal="center" vertical="top" wrapText="1"/>
    </xf>
    <xf numFmtId="0" fontId="6" fillId="0" borderId="2" xfId="0" applyFont="1" applyFill="1" applyBorder="1" applyAlignment="1">
      <alignment vertical="top" wrapText="1"/>
    </xf>
    <xf numFmtId="0" fontId="9" fillId="0" borderId="0" xfId="0" applyFont="1"/>
    <xf numFmtId="0" fontId="6" fillId="0" borderId="8" xfId="0" applyFont="1" applyFill="1" applyBorder="1" applyAlignment="1">
      <alignment horizontal="center" vertical="top" wrapText="1"/>
    </xf>
    <xf numFmtId="0" fontId="6" fillId="0" borderId="8" xfId="0" applyFont="1" applyFill="1" applyBorder="1" applyAlignment="1">
      <alignment vertical="top" wrapText="1"/>
    </xf>
    <xf numFmtId="0" fontId="6" fillId="0" borderId="7" xfId="0" applyFont="1" applyFill="1" applyBorder="1" applyAlignment="1">
      <alignment horizontal="center" vertical="top" wrapText="1"/>
    </xf>
    <xf numFmtId="0" fontId="6" fillId="0" borderId="7" xfId="0" applyFont="1" applyFill="1" applyBorder="1" applyAlignment="1">
      <alignment vertical="top" wrapText="1"/>
    </xf>
    <xf numFmtId="0" fontId="6" fillId="0" borderId="2" xfId="0" applyFont="1" applyBorder="1" applyAlignment="1">
      <alignment vertical="top" wrapText="1"/>
    </xf>
    <xf numFmtId="3" fontId="10" fillId="0" borderId="2" xfId="0" applyNumberFormat="1" applyFont="1" applyFill="1" applyBorder="1" applyAlignment="1">
      <alignment horizontal="center" vertical="top" wrapText="1"/>
    </xf>
    <xf numFmtId="0" fontId="10" fillId="0" borderId="2" xfId="0" applyFont="1" applyFill="1" applyBorder="1" applyAlignment="1">
      <alignment vertical="top" wrapText="1"/>
    </xf>
    <xf numFmtId="3" fontId="6" fillId="0" borderId="2" xfId="0" applyNumberFormat="1" applyFont="1" applyFill="1" applyBorder="1" applyAlignment="1">
      <alignment horizontal="center" vertical="top" wrapText="1"/>
    </xf>
    <xf numFmtId="4" fontId="9" fillId="0" borderId="0" xfId="0" applyNumberFormat="1" applyFont="1"/>
    <xf numFmtId="0" fontId="10"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10" fillId="3" borderId="2" xfId="0" applyFont="1" applyFill="1" applyBorder="1" applyAlignment="1">
      <alignment horizontal="left" vertical="top" wrapText="1"/>
    </xf>
    <xf numFmtId="0" fontId="6" fillId="3" borderId="2" xfId="0" applyFont="1" applyFill="1" applyBorder="1" applyAlignment="1">
      <alignment vertical="top" wrapText="1"/>
    </xf>
    <xf numFmtId="0" fontId="10" fillId="0" borderId="2" xfId="0" applyFont="1" applyFill="1" applyBorder="1" applyAlignment="1">
      <alignment horizontal="left" vertical="center" wrapText="1"/>
    </xf>
    <xf numFmtId="4" fontId="3" fillId="2" borderId="2" xfId="0" applyNumberFormat="1" applyFont="1" applyFill="1" applyBorder="1" applyAlignment="1">
      <alignment horizontal="right" vertical="top" wrapText="1"/>
    </xf>
    <xf numFmtId="0" fontId="3" fillId="3" borderId="2" xfId="0" applyFont="1" applyFill="1" applyBorder="1" applyAlignment="1">
      <alignment vertical="top" wrapText="1"/>
    </xf>
    <xf numFmtId="0" fontId="3" fillId="0" borderId="2" xfId="0" applyFont="1" applyBorder="1" applyAlignment="1">
      <alignment horizontal="left" vertical="top" wrapText="1"/>
    </xf>
    <xf numFmtId="0" fontId="3" fillId="3" borderId="2" xfId="0" applyFont="1" applyFill="1" applyBorder="1" applyAlignment="1">
      <alignment horizontal="left" vertical="top" wrapText="1"/>
    </xf>
    <xf numFmtId="4" fontId="6" fillId="3" borderId="2" xfId="0" applyNumberFormat="1" applyFont="1" applyFill="1" applyBorder="1" applyAlignment="1">
      <alignment horizontal="left" vertical="top" wrapText="1"/>
    </xf>
    <xf numFmtId="4" fontId="10" fillId="3" borderId="2" xfId="0" applyNumberFormat="1" applyFont="1" applyFill="1" applyBorder="1" applyAlignment="1">
      <alignment horizontal="left" vertical="top" wrapText="1"/>
    </xf>
    <xf numFmtId="0" fontId="10" fillId="3" borderId="2" xfId="0" applyFont="1" applyFill="1" applyBorder="1" applyAlignment="1">
      <alignment horizontal="left" vertical="top"/>
    </xf>
    <xf numFmtId="0" fontId="3" fillId="3" borderId="2" xfId="0" applyFont="1" applyFill="1" applyBorder="1" applyAlignment="1">
      <alignment vertical="center" wrapText="1"/>
    </xf>
    <xf numFmtId="4" fontId="3" fillId="3" borderId="2" xfId="0" applyNumberFormat="1" applyFont="1" applyFill="1" applyBorder="1" applyAlignment="1">
      <alignment vertical="center" wrapText="1"/>
    </xf>
    <xf numFmtId="0" fontId="3" fillId="3" borderId="2" xfId="0" applyFont="1" applyFill="1" applyBorder="1" applyAlignment="1">
      <alignment horizontal="center" vertical="center" wrapText="1"/>
    </xf>
    <xf numFmtId="4" fontId="3" fillId="3" borderId="2" xfId="0" applyNumberFormat="1" applyFont="1" applyFill="1" applyBorder="1" applyAlignment="1">
      <alignment horizontal="right" vertical="top" wrapText="1"/>
    </xf>
    <xf numFmtId="0" fontId="6" fillId="3" borderId="2" xfId="0" applyFont="1" applyFill="1" applyBorder="1" applyAlignment="1">
      <alignment horizontal="left" vertical="top" wrapText="1"/>
    </xf>
    <xf numFmtId="4" fontId="10" fillId="3" borderId="2" xfId="0" applyNumberFormat="1" applyFont="1" applyFill="1" applyBorder="1" applyAlignment="1">
      <alignment horizontal="left" vertical="top" wrapText="1"/>
    </xf>
    <xf numFmtId="4" fontId="6" fillId="3" borderId="2" xfId="0" applyNumberFormat="1" applyFont="1" applyFill="1" applyBorder="1" applyAlignment="1">
      <alignment horizontal="left" vertical="top" wrapText="1"/>
    </xf>
    <xf numFmtId="4" fontId="2" fillId="0" borderId="2" xfId="0" applyNumberFormat="1" applyFont="1" applyFill="1" applyBorder="1" applyAlignment="1" applyProtection="1">
      <alignment horizontal="center" vertical="center"/>
      <protection locked="0"/>
    </xf>
    <xf numFmtId="2" fontId="2" fillId="0" borderId="2" xfId="0" applyNumberFormat="1" applyFont="1" applyFill="1" applyBorder="1" applyAlignment="1">
      <alignment horizontal="center" vertical="center"/>
    </xf>
    <xf numFmtId="49" fontId="2" fillId="0" borderId="2" xfId="0" applyNumberFormat="1" applyFont="1" applyFill="1" applyBorder="1" applyAlignment="1" applyProtection="1">
      <alignment horizontal="center" vertical="center"/>
      <protection locked="0"/>
    </xf>
    <xf numFmtId="1" fontId="2" fillId="0" borderId="2"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vertical="distributed"/>
      <protection locked="0"/>
    </xf>
    <xf numFmtId="164" fontId="2" fillId="0" borderId="2" xfId="0" applyNumberFormat="1" applyFont="1" applyFill="1" applyBorder="1" applyAlignment="1">
      <alignment horizontal="center" vertical="center"/>
    </xf>
    <xf numFmtId="49" fontId="2" fillId="0" borderId="2" xfId="0" applyNumberFormat="1" applyFont="1" applyFill="1" applyBorder="1" applyAlignment="1" applyProtection="1">
      <alignment vertical="top" wrapText="1"/>
      <protection locked="0"/>
    </xf>
    <xf numFmtId="4" fontId="2" fillId="3" borderId="2" xfId="0" applyNumberFormat="1" applyFont="1" applyFill="1" applyBorder="1" applyAlignment="1" applyProtection="1">
      <alignment horizontal="center" vertical="center"/>
      <protection locked="0"/>
    </xf>
    <xf numFmtId="4" fontId="2" fillId="2" borderId="2" xfId="0" applyNumberFormat="1" applyFont="1" applyFill="1" applyBorder="1" applyAlignment="1">
      <alignment horizontal="center" wrapText="1"/>
    </xf>
    <xf numFmtId="49" fontId="2" fillId="2" borderId="2" xfId="0" applyNumberFormat="1" applyFont="1" applyFill="1" applyBorder="1" applyAlignment="1" applyProtection="1">
      <alignment vertical="top" wrapText="1"/>
      <protection locked="0"/>
    </xf>
    <xf numFmtId="49" fontId="2" fillId="2" borderId="2" xfId="0" applyNumberFormat="1" applyFont="1" applyFill="1" applyBorder="1" applyAlignment="1" applyProtection="1">
      <alignment horizontal="center" wrapText="1"/>
      <protection locked="0"/>
    </xf>
    <xf numFmtId="3" fontId="2" fillId="2" borderId="2" xfId="0" applyNumberFormat="1" applyFont="1" applyFill="1" applyBorder="1" applyAlignment="1">
      <alignment horizontal="center" wrapText="1"/>
    </xf>
    <xf numFmtId="0" fontId="2" fillId="2" borderId="2" xfId="0" applyFont="1" applyFill="1" applyBorder="1" applyAlignment="1">
      <alignment horizontal="left" vertical="top" wrapText="1"/>
    </xf>
    <xf numFmtId="4" fontId="2" fillId="2" borderId="2" xfId="0" applyNumberFormat="1" applyFont="1" applyFill="1" applyBorder="1" applyAlignment="1">
      <alignment horizontal="center" vertical="top" wrapText="1"/>
    </xf>
    <xf numFmtId="4" fontId="2" fillId="2" borderId="2" xfId="0" applyNumberFormat="1" applyFont="1" applyFill="1" applyBorder="1" applyAlignment="1" applyProtection="1">
      <alignment horizontal="center" vertical="top"/>
      <protection locked="0"/>
    </xf>
    <xf numFmtId="3" fontId="2" fillId="2" borderId="2" xfId="0" applyNumberFormat="1" applyFont="1" applyFill="1" applyBorder="1" applyAlignment="1" applyProtection="1">
      <alignment horizontal="center"/>
      <protection locked="0"/>
    </xf>
    <xf numFmtId="49" fontId="2" fillId="2" borderId="2" xfId="0" applyNumberFormat="1" applyFont="1" applyFill="1" applyBorder="1" applyAlignment="1">
      <alignment horizontal="left" vertical="top" wrapText="1"/>
    </xf>
    <xf numFmtId="2" fontId="3" fillId="3" borderId="2" xfId="0" applyNumberFormat="1" applyFont="1" applyFill="1" applyBorder="1" applyAlignment="1">
      <alignment vertical="center" wrapText="1"/>
    </xf>
    <xf numFmtId="4" fontId="10" fillId="3" borderId="2" xfId="0" applyNumberFormat="1" applyFont="1" applyFill="1" applyBorder="1" applyAlignment="1">
      <alignment horizontal="left" vertical="top" wrapText="1"/>
    </xf>
    <xf numFmtId="49" fontId="6" fillId="3" borderId="2" xfId="0" applyNumberFormat="1" applyFont="1" applyFill="1" applyBorder="1" applyAlignment="1">
      <alignment horizontal="left" vertical="top" wrapText="1"/>
    </xf>
    <xf numFmtId="0" fontId="10" fillId="3" borderId="2"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4" fontId="6" fillId="3" borderId="2" xfId="0" applyNumberFormat="1" applyFont="1" applyFill="1" applyBorder="1" applyAlignment="1">
      <alignment horizontal="left" vertical="top" wrapText="1"/>
    </xf>
    <xf numFmtId="4" fontId="10" fillId="3" borderId="5" xfId="0" applyNumberFormat="1" applyFont="1" applyFill="1" applyBorder="1" applyAlignment="1">
      <alignment horizontal="left" vertical="top" wrapText="1"/>
    </xf>
    <xf numFmtId="4" fontId="10" fillId="3" borderId="4" xfId="0" applyNumberFormat="1" applyFont="1" applyFill="1" applyBorder="1" applyAlignment="1">
      <alignment horizontal="left" vertical="top" wrapText="1"/>
    </xf>
    <xf numFmtId="4" fontId="10" fillId="3" borderId="6" xfId="0" applyNumberFormat="1" applyFont="1" applyFill="1" applyBorder="1" applyAlignment="1">
      <alignment horizontal="left" vertical="top" wrapText="1"/>
    </xf>
    <xf numFmtId="4" fontId="6" fillId="3" borderId="5" xfId="0" applyNumberFormat="1" applyFont="1" applyFill="1" applyBorder="1" applyAlignment="1">
      <alignment horizontal="left" vertical="top" wrapText="1"/>
    </xf>
    <xf numFmtId="0" fontId="6" fillId="3" borderId="0" xfId="0" applyFont="1" applyFill="1" applyAlignment="1">
      <alignment horizontal="left"/>
    </xf>
    <xf numFmtId="0" fontId="6" fillId="0" borderId="5"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14" fontId="6" fillId="3" borderId="5" xfId="0" applyNumberFormat="1" applyFont="1" applyFill="1" applyBorder="1" applyAlignment="1">
      <alignment horizontal="left" vertical="top" wrapText="1"/>
    </xf>
    <xf numFmtId="14" fontId="6" fillId="3" borderId="4" xfId="0" applyNumberFormat="1" applyFont="1" applyFill="1" applyBorder="1" applyAlignment="1">
      <alignment horizontal="left" vertical="top" wrapText="1"/>
    </xf>
    <xf numFmtId="14" fontId="6" fillId="3" borderId="3"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0" borderId="1" xfId="0" applyFont="1" applyBorder="1" applyAlignment="1">
      <alignment horizontal="left" wrapText="1"/>
    </xf>
    <xf numFmtId="0" fontId="6" fillId="0" borderId="0" xfId="0" applyFont="1" applyAlignment="1">
      <alignment horizontal="left"/>
    </xf>
    <xf numFmtId="0" fontId="6" fillId="0" borderId="2" xfId="0" applyFont="1" applyFill="1" applyBorder="1" applyAlignment="1">
      <alignment horizontal="center"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0" borderId="4" xfId="0" applyFont="1" applyFill="1" applyBorder="1" applyAlignment="1">
      <alignment horizontal="left" vertical="top" wrapText="1"/>
    </xf>
    <xf numFmtId="0" fontId="6" fillId="3" borderId="2"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1" fillId="0" borderId="0" xfId="0" applyFont="1" applyAlignment="1">
      <alignment horizontal="right" vertical="center"/>
    </xf>
    <xf numFmtId="0" fontId="6" fillId="0" borderId="1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9" xfId="0" applyFont="1" applyFill="1" applyBorder="1" applyAlignment="1">
      <alignment horizontal="left" vertical="top" wrapText="1"/>
    </xf>
    <xf numFmtId="49" fontId="6" fillId="3" borderId="2" xfId="0" applyNumberFormat="1" applyFont="1" applyFill="1" applyBorder="1" applyAlignment="1">
      <alignment horizontal="left" vertical="center" wrapText="1"/>
    </xf>
    <xf numFmtId="0" fontId="6" fillId="3" borderId="4" xfId="0" applyFont="1" applyFill="1" applyBorder="1" applyAlignment="1">
      <alignment horizontal="left" vertical="top" wrapText="1"/>
    </xf>
    <xf numFmtId="0" fontId="1" fillId="0" borderId="0" xfId="0" applyFont="1" applyAlignment="1">
      <alignment horizontal="center"/>
    </xf>
    <xf numFmtId="0" fontId="1" fillId="0" borderId="11" xfId="0" applyFont="1" applyFill="1" applyBorder="1" applyAlignment="1">
      <alignment horizontal="center" wrapText="1"/>
    </xf>
    <xf numFmtId="0" fontId="1" fillId="0" borderId="1" xfId="0" applyFont="1" applyFill="1" applyBorder="1" applyAlignment="1">
      <alignment horizontal="center" wrapText="1"/>
    </xf>
    <xf numFmtId="0" fontId="10" fillId="0" borderId="8" xfId="0" applyFont="1" applyFill="1" applyBorder="1" applyAlignment="1">
      <alignment horizontal="center" vertical="top" wrapText="1"/>
    </xf>
    <xf numFmtId="0" fontId="10" fillId="0" borderId="7" xfId="0" applyFont="1" applyFill="1" applyBorder="1" applyAlignment="1">
      <alignment horizontal="center" vertical="top" wrapText="1"/>
    </xf>
    <xf numFmtId="0" fontId="1" fillId="3" borderId="11" xfId="0" applyFont="1" applyFill="1" applyBorder="1" applyAlignment="1">
      <alignment horizontal="center" wrapText="1"/>
    </xf>
    <xf numFmtId="0" fontId="10" fillId="3" borderId="5" xfId="0" applyFont="1" applyFill="1" applyBorder="1" applyAlignment="1">
      <alignment horizontal="left" vertical="top" wrapText="1"/>
    </xf>
    <xf numFmtId="4" fontId="10" fillId="3" borderId="3" xfId="0" applyNumberFormat="1" applyFont="1" applyFill="1" applyBorder="1" applyAlignment="1">
      <alignment horizontal="left" vertical="top" wrapText="1"/>
    </xf>
    <xf numFmtId="0" fontId="6" fillId="3" borderId="8" xfId="0" applyFont="1" applyFill="1" applyBorder="1" applyAlignment="1">
      <alignment horizontal="left" vertical="top" wrapText="1"/>
    </xf>
    <xf numFmtId="0" fontId="9" fillId="0" borderId="0" xfId="0" applyFont="1" applyAlignment="1">
      <alignment horizontal="left" vertical="center"/>
    </xf>
    <xf numFmtId="0" fontId="6" fillId="3" borderId="7" xfId="0" applyFont="1" applyFill="1" applyBorder="1" applyAlignment="1">
      <alignment horizontal="left" vertical="top" wrapText="1"/>
    </xf>
    <xf numFmtId="0" fontId="6" fillId="3" borderId="3" xfId="0" applyFont="1" applyFill="1" applyBorder="1" applyAlignment="1">
      <alignment horizontal="left" vertical="top" wrapText="1"/>
    </xf>
    <xf numFmtId="3" fontId="3" fillId="2" borderId="8" xfId="0" applyNumberFormat="1" applyFont="1" applyFill="1" applyBorder="1" applyAlignment="1">
      <alignment horizontal="right" vertical="center" wrapText="1"/>
    </xf>
    <xf numFmtId="3" fontId="3" fillId="2" borderId="7" xfId="0" applyNumberFormat="1" applyFont="1" applyFill="1" applyBorder="1" applyAlignment="1">
      <alignment horizontal="right" vertical="center" wrapText="1"/>
    </xf>
    <xf numFmtId="4" fontId="3" fillId="2" borderId="8" xfId="0" applyNumberFormat="1" applyFont="1" applyFill="1" applyBorder="1" applyAlignment="1">
      <alignment horizontal="right" vertical="center" wrapText="1"/>
    </xf>
    <xf numFmtId="4" fontId="3" fillId="2" borderId="7" xfId="0" applyNumberFormat="1" applyFont="1" applyFill="1" applyBorder="1" applyAlignment="1">
      <alignment horizontal="right" vertical="center" wrapText="1"/>
    </xf>
    <xf numFmtId="0" fontId="1" fillId="0" borderId="0" xfId="0" applyFont="1" applyAlignment="1">
      <alignment horizont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2" borderId="10"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2" borderId="14" xfId="0" applyFont="1" applyFill="1" applyBorder="1" applyAlignment="1">
      <alignment horizontal="right" vertical="center" wrapText="1"/>
    </xf>
    <xf numFmtId="0" fontId="3" fillId="2" borderId="11"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7" xfId="0" applyFont="1" applyBorder="1" applyAlignment="1">
      <alignment horizontal="center" vertical="top" wrapText="1"/>
    </xf>
    <xf numFmtId="49" fontId="2" fillId="2" borderId="5" xfId="0" applyNumberFormat="1" applyFont="1" applyFill="1" applyBorder="1" applyAlignment="1" applyProtection="1">
      <alignment horizontal="right" vertical="top" wrapText="1"/>
      <protection locked="0"/>
    </xf>
    <xf numFmtId="49" fontId="2" fillId="2" borderId="4" xfId="0" applyNumberFormat="1" applyFont="1" applyFill="1" applyBorder="1" applyAlignment="1" applyProtection="1">
      <alignment horizontal="right" vertical="top" wrapText="1"/>
      <protection locked="0"/>
    </xf>
    <xf numFmtId="49" fontId="2" fillId="2" borderId="6" xfId="0" applyNumberFormat="1" applyFont="1" applyFill="1" applyBorder="1" applyAlignment="1" applyProtection="1">
      <alignment horizontal="right" vertical="top" wrapText="1"/>
      <protection locked="0"/>
    </xf>
    <xf numFmtId="0" fontId="2" fillId="2" borderId="5" xfId="0" applyFont="1" applyFill="1" applyBorder="1" applyAlignment="1">
      <alignment horizontal="right" wrapText="1"/>
    </xf>
    <xf numFmtId="0" fontId="2" fillId="2" borderId="4" xfId="0" applyFont="1" applyFill="1" applyBorder="1" applyAlignment="1">
      <alignment horizontal="right" wrapText="1"/>
    </xf>
    <xf numFmtId="0" fontId="2" fillId="2" borderId="6" xfId="0" applyFont="1" applyFill="1" applyBorder="1" applyAlignment="1">
      <alignment horizontal="right"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2" xfId="0" applyNumberFormat="1" applyFont="1" applyFill="1" applyBorder="1" applyAlignment="1" applyProtection="1">
      <alignment horizontal="left" vertical="center" wrapText="1" shrinkToFit="1"/>
      <protection locked="0"/>
    </xf>
    <xf numFmtId="2" fontId="2" fillId="0" borderId="2" xfId="0" applyNumberFormat="1" applyFont="1" applyFill="1" applyBorder="1" applyAlignment="1" applyProtection="1">
      <alignment wrapText="1"/>
      <protection locked="0"/>
    </xf>
    <xf numFmtId="49" fontId="2" fillId="0" borderId="2" xfId="0" applyNumberFormat="1" applyFont="1" applyFill="1" applyBorder="1" applyAlignment="1" applyProtection="1">
      <alignment vertical="center" wrapText="1"/>
      <protection locked="0"/>
    </xf>
    <xf numFmtId="49" fontId="2" fillId="0" borderId="2" xfId="0" applyNumberFormat="1" applyFont="1" applyFill="1" applyBorder="1" applyAlignment="1" applyProtection="1">
      <alignment vertical="distributed"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53;&#1040;&#1057;&#1058;&#1071;/&#1086;&#1090;&#1095;&#1077;&#1090;%20&#1087;&#1086;%20&#1043;&#1055;/1%20&#1087;&#1086;&#1083;&#1091;&#1075;&#1086;&#1076;&#1080;&#1077;%202018/2%20&#1086;&#1090;&#1074;&#1077;&#1090;&#1099;%20&#1086;&#1090;%20&#1089;&#1086;&#1080;&#1089;&#1087;&#1086;&#1083;&#1085;&#1080;&#1090;&#1077;&#1083;&#1077;&#1081;/7%20-%20&#1076;&#1077;&#1087;&#1072;&#1088;&#1090;&#1072;&#1084;&#1077;&#1085;&#1090;%20&#1084;&#1086;&#1083;&#1086;&#1076;.%20&#1087;&#1086;&#1083;&#1080;&#1090;&#1080;&#1082;&#1080;/&#1087;&#1086;&#1087;&#1088;&#1072;&#1074;&#1082;&#1080;&#1058;&#1072;&#1073;&#1083;.%2012,%2013%20(&#1082;&#1086;&#1087;&#1080;&#1102;%20&#1074;%20&#1084;&#1080;&#1085;&#1092;&#1080;&#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P"/>
      <sheetName val="system"/>
      <sheetName val="formula"/>
      <sheetName val="format"/>
      <sheetName val="Лист0"/>
      <sheetName val="Табл. 12"/>
      <sheetName val="Табл. 13"/>
    </sheetNames>
    <sheetDataSet>
      <sheetData sheetId="0"/>
      <sheetData sheetId="1"/>
      <sheetData sheetId="2"/>
      <sheetData sheetId="3"/>
      <sheetData sheetId="4"/>
      <sheetData sheetId="5"/>
      <sheetData sheetId="6">
        <row r="16">
          <cell r="C16">
            <v>1</v>
          </cell>
          <cell r="D16" t="str">
            <v>Абдулинский г/о</v>
          </cell>
        </row>
        <row r="17">
          <cell r="C17">
            <v>2</v>
          </cell>
          <cell r="D17" t="str">
            <v>Адамовский район</v>
          </cell>
        </row>
        <row r="18">
          <cell r="C18">
            <v>3</v>
          </cell>
          <cell r="D18" t="str">
            <v>Акбулакский район</v>
          </cell>
        </row>
        <row r="19">
          <cell r="C19">
            <v>4</v>
          </cell>
          <cell r="D19" t="str">
            <v>Александровский район</v>
          </cell>
        </row>
        <row r="20">
          <cell r="C20">
            <v>5</v>
          </cell>
          <cell r="D20" t="str">
            <v>Асекеевский район</v>
          </cell>
        </row>
        <row r="21">
          <cell r="C21">
            <v>6</v>
          </cell>
          <cell r="D21" t="str">
            <v>Беляевский район</v>
          </cell>
        </row>
        <row r="22">
          <cell r="C22">
            <v>7</v>
          </cell>
          <cell r="D22" t="str">
            <v>Бугурусланский район</v>
          </cell>
        </row>
        <row r="23">
          <cell r="C23">
            <v>8</v>
          </cell>
          <cell r="D23" t="str">
            <v>Бузулукский район</v>
          </cell>
        </row>
        <row r="24">
          <cell r="C24">
            <v>9</v>
          </cell>
          <cell r="D24" t="str">
            <v>г. Бугуруслан</v>
          </cell>
        </row>
        <row r="25">
          <cell r="C25">
            <v>10</v>
          </cell>
          <cell r="D25" t="str">
            <v>г. Бузулук</v>
          </cell>
        </row>
        <row r="26">
          <cell r="C26">
            <v>11</v>
          </cell>
          <cell r="D26" t="str">
            <v>г. Медногорск</v>
          </cell>
        </row>
        <row r="27">
          <cell r="C27">
            <v>12</v>
          </cell>
          <cell r="D27" t="str">
            <v>г. Новотроицк</v>
          </cell>
        </row>
        <row r="28">
          <cell r="C28">
            <v>13</v>
          </cell>
          <cell r="D28" t="str">
            <v>г. Оренбург</v>
          </cell>
        </row>
        <row r="29">
          <cell r="C29">
            <v>14</v>
          </cell>
          <cell r="D29" t="str">
            <v>г. Орск</v>
          </cell>
        </row>
        <row r="30">
          <cell r="C30">
            <v>15</v>
          </cell>
          <cell r="D30" t="str">
            <v>Гайский г/о</v>
          </cell>
        </row>
        <row r="31">
          <cell r="C31">
            <v>16</v>
          </cell>
          <cell r="D31" t="str">
            <v>Грачёвский район</v>
          </cell>
        </row>
        <row r="32">
          <cell r="C32">
            <v>17</v>
          </cell>
          <cell r="D32" t="str">
            <v>Домбаровский район</v>
          </cell>
        </row>
        <row r="33">
          <cell r="C33">
            <v>18</v>
          </cell>
          <cell r="D33" t="str">
            <v>Илекский район</v>
          </cell>
        </row>
        <row r="34">
          <cell r="C34">
            <v>19</v>
          </cell>
          <cell r="D34" t="str">
            <v>Красногвардейский район</v>
          </cell>
        </row>
        <row r="35">
          <cell r="C35">
            <v>20</v>
          </cell>
          <cell r="D35" t="str">
            <v>Кувандыкский г/о</v>
          </cell>
        </row>
        <row r="36">
          <cell r="C36">
            <v>21</v>
          </cell>
          <cell r="D36" t="str">
            <v>Курманаевский район</v>
          </cell>
        </row>
        <row r="37">
          <cell r="C37">
            <v>22</v>
          </cell>
          <cell r="D37" t="str">
            <v>Матвеевский район</v>
          </cell>
        </row>
        <row r="38">
          <cell r="C38">
            <v>23</v>
          </cell>
          <cell r="D38" t="str">
            <v>Новоорский район</v>
          </cell>
        </row>
        <row r="40">
          <cell r="C40">
            <v>25</v>
          </cell>
          <cell r="D40" t="str">
            <v>Октябрьский район</v>
          </cell>
        </row>
        <row r="41">
          <cell r="C41">
            <v>26</v>
          </cell>
          <cell r="D41" t="str">
            <v>Оренбургский район</v>
          </cell>
        </row>
        <row r="42">
          <cell r="C42">
            <v>27</v>
          </cell>
          <cell r="D42" t="str">
            <v>Первомайский район</v>
          </cell>
        </row>
        <row r="43">
          <cell r="C43">
            <v>28</v>
          </cell>
          <cell r="D43" t="str">
            <v>Переволоцкий район</v>
          </cell>
        </row>
        <row r="44">
          <cell r="C44">
            <v>29</v>
          </cell>
          <cell r="D44" t="str">
            <v>Пономарёвский район</v>
          </cell>
        </row>
        <row r="45">
          <cell r="C45">
            <v>30</v>
          </cell>
          <cell r="D45" t="str">
            <v>Сакмарский район</v>
          </cell>
        </row>
        <row r="46">
          <cell r="C46">
            <v>31</v>
          </cell>
          <cell r="D46" t="str">
            <v>Саракташский район</v>
          </cell>
        </row>
        <row r="47">
          <cell r="C47">
            <v>32</v>
          </cell>
          <cell r="D47" t="str">
            <v>Соль-Илецкий  г/о</v>
          </cell>
        </row>
        <row r="48">
          <cell r="C48">
            <v>33</v>
          </cell>
          <cell r="D48" t="str">
            <v>Сорочинский г/о</v>
          </cell>
        </row>
        <row r="49">
          <cell r="C49">
            <v>34</v>
          </cell>
          <cell r="D49" t="str">
            <v>Ташлинский район</v>
          </cell>
        </row>
        <row r="50">
          <cell r="C50">
            <v>35</v>
          </cell>
          <cell r="D50" t="str">
            <v>Тоцкий район</v>
          </cell>
        </row>
        <row r="51">
          <cell r="C51">
            <v>36</v>
          </cell>
          <cell r="D51" t="str">
            <v>Тюльганский район</v>
          </cell>
        </row>
        <row r="52">
          <cell r="C52">
            <v>37</v>
          </cell>
          <cell r="D52" t="str">
            <v>Шарлыкский район</v>
          </cell>
        </row>
        <row r="53">
          <cell r="C53">
            <v>38</v>
          </cell>
          <cell r="D53" t="str">
            <v>Ясненский г/о</v>
          </cell>
        </row>
        <row r="54">
          <cell r="D54" t="str">
            <v>ВСЕГО</v>
          </cell>
        </row>
        <row r="55">
          <cell r="C55">
            <v>1</v>
          </cell>
          <cell r="D55" t="str">
            <v>Абдулинский г/о</v>
          </cell>
        </row>
        <row r="56">
          <cell r="C56">
            <v>2</v>
          </cell>
          <cell r="D56" t="str">
            <v>Акбулакский район</v>
          </cell>
        </row>
        <row r="57">
          <cell r="C57">
            <v>3</v>
          </cell>
          <cell r="D57" t="str">
            <v>Александровский район</v>
          </cell>
        </row>
        <row r="58">
          <cell r="C58">
            <v>4</v>
          </cell>
          <cell r="D58" t="str">
            <v>Беляевский район</v>
          </cell>
        </row>
        <row r="59">
          <cell r="C59">
            <v>5</v>
          </cell>
          <cell r="D59" t="str">
            <v>Бугурусланский район</v>
          </cell>
        </row>
        <row r="60">
          <cell r="C60">
            <v>6</v>
          </cell>
          <cell r="D60" t="str">
            <v>Бузулукский район</v>
          </cell>
        </row>
        <row r="61">
          <cell r="C61">
            <v>7</v>
          </cell>
          <cell r="D61" t="str">
            <v>г. Бугуруслан</v>
          </cell>
        </row>
        <row r="62">
          <cell r="C62">
            <v>8</v>
          </cell>
          <cell r="D62" t="str">
            <v>г. Бузулук</v>
          </cell>
        </row>
        <row r="63">
          <cell r="C63">
            <v>9</v>
          </cell>
          <cell r="D63" t="str">
            <v>г. Медногорск</v>
          </cell>
        </row>
        <row r="64">
          <cell r="C64">
            <v>10</v>
          </cell>
          <cell r="D64" t="str">
            <v>г. Оренбург</v>
          </cell>
        </row>
        <row r="65">
          <cell r="C65">
            <v>11</v>
          </cell>
          <cell r="D65" t="str">
            <v>Гайский г/о</v>
          </cell>
        </row>
        <row r="66">
          <cell r="C66">
            <v>12</v>
          </cell>
          <cell r="D66" t="str">
            <v>Илекский район</v>
          </cell>
        </row>
        <row r="67">
          <cell r="C67">
            <v>13</v>
          </cell>
          <cell r="D67" t="str">
            <v>Матвеевский район</v>
          </cell>
        </row>
        <row r="68">
          <cell r="C68">
            <v>14</v>
          </cell>
          <cell r="D68" t="str">
            <v>Новоорский район</v>
          </cell>
        </row>
        <row r="69">
          <cell r="C69">
            <v>15</v>
          </cell>
          <cell r="D69" t="str">
            <v>Новосергиевский район</v>
          </cell>
        </row>
        <row r="70">
          <cell r="C70">
            <v>16</v>
          </cell>
          <cell r="D70" t="str">
            <v>Октябрьский район</v>
          </cell>
        </row>
        <row r="71">
          <cell r="C71">
            <v>17</v>
          </cell>
          <cell r="D71" t="str">
            <v>Оренбургский район</v>
          </cell>
        </row>
        <row r="72">
          <cell r="C72">
            <v>18</v>
          </cell>
          <cell r="D72" t="str">
            <v>Первомайский район</v>
          </cell>
        </row>
        <row r="73">
          <cell r="C73">
            <v>19</v>
          </cell>
          <cell r="D73" t="str">
            <v>Переволоцкий район</v>
          </cell>
        </row>
        <row r="74">
          <cell r="C74">
            <v>20</v>
          </cell>
          <cell r="D74" t="str">
            <v>Пономарёвский район</v>
          </cell>
        </row>
        <row r="75">
          <cell r="C75">
            <v>21</v>
          </cell>
          <cell r="D75" t="str">
            <v>Сакмарский район</v>
          </cell>
        </row>
        <row r="76">
          <cell r="C76">
            <v>22</v>
          </cell>
          <cell r="D76" t="str">
            <v>Саракташский район</v>
          </cell>
        </row>
        <row r="77">
          <cell r="C77">
            <v>23</v>
          </cell>
          <cell r="D77" t="str">
            <v>Соль-Илецкий  г/о</v>
          </cell>
        </row>
        <row r="78">
          <cell r="C78">
            <v>24</v>
          </cell>
          <cell r="D78" t="str">
            <v>Сорочинский г/о</v>
          </cell>
        </row>
        <row r="79">
          <cell r="C79">
            <v>25</v>
          </cell>
          <cell r="D79" t="str">
            <v>Ташлинский район</v>
          </cell>
        </row>
        <row r="80">
          <cell r="C80">
            <v>26</v>
          </cell>
          <cell r="D80" t="str">
            <v>Тоцкий район</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56"/>
  <sheetViews>
    <sheetView topLeftCell="A25" workbookViewId="0">
      <selection activeCell="S36" sqref="S36"/>
    </sheetView>
  </sheetViews>
  <sheetFormatPr defaultColWidth="8.85546875" defaultRowHeight="15" x14ac:dyDescent="0.25"/>
  <cols>
    <col min="1" max="1" width="4.7109375" style="22" bestFit="1" customWidth="1"/>
    <col min="2" max="2" width="40.85546875" style="22" customWidth="1"/>
    <col min="3" max="3" width="19.85546875" style="22" customWidth="1"/>
    <col min="4" max="4" width="13.28515625" style="22" customWidth="1"/>
    <col min="5" max="5" width="13.7109375" style="22" customWidth="1"/>
    <col min="6" max="6" width="15.140625" style="22" customWidth="1"/>
    <col min="7" max="7" width="12.28515625" style="22" customWidth="1"/>
    <col min="8" max="8" width="12.140625" style="22" customWidth="1"/>
    <col min="9" max="9" width="12.85546875" style="22" customWidth="1"/>
    <col min="10" max="16384" width="8.85546875" style="22"/>
  </cols>
  <sheetData>
    <row r="1" spans="1:9" x14ac:dyDescent="0.25">
      <c r="H1" s="116" t="s">
        <v>162</v>
      </c>
      <c r="I1" s="116"/>
    </row>
    <row r="2" spans="1:9" x14ac:dyDescent="0.25">
      <c r="A2" s="122" t="s">
        <v>107</v>
      </c>
      <c r="B2" s="122"/>
      <c r="C2" s="122"/>
      <c r="D2" s="122"/>
      <c r="E2" s="122"/>
      <c r="F2" s="122"/>
      <c r="G2" s="122"/>
      <c r="H2" s="122"/>
      <c r="I2" s="122"/>
    </row>
    <row r="3" spans="1:9" x14ac:dyDescent="0.25">
      <c r="A3" s="122" t="s">
        <v>72</v>
      </c>
      <c r="B3" s="122"/>
      <c r="C3" s="122"/>
      <c r="D3" s="122"/>
      <c r="E3" s="122"/>
      <c r="F3" s="122"/>
      <c r="G3" s="122"/>
      <c r="H3" s="122"/>
      <c r="I3" s="122"/>
    </row>
    <row r="4" spans="1:9" x14ac:dyDescent="0.25">
      <c r="A4" s="122" t="s">
        <v>164</v>
      </c>
      <c r="B4" s="122"/>
      <c r="C4" s="122"/>
      <c r="D4" s="122"/>
      <c r="E4" s="122"/>
      <c r="F4" s="122"/>
      <c r="G4" s="122"/>
      <c r="H4" s="122"/>
      <c r="I4" s="122"/>
    </row>
    <row r="5" spans="1:9" ht="14.45" x14ac:dyDescent="0.3">
      <c r="A5" s="23"/>
      <c r="B5" s="24"/>
      <c r="C5" s="24"/>
      <c r="D5" s="24"/>
      <c r="E5" s="24"/>
      <c r="F5" s="24"/>
      <c r="G5" s="24"/>
      <c r="H5" s="24"/>
      <c r="I5" s="25"/>
    </row>
    <row r="6" spans="1:9" ht="14.45" customHeight="1" x14ac:dyDescent="0.25">
      <c r="A6" s="123" t="s">
        <v>71</v>
      </c>
      <c r="B6" s="123"/>
      <c r="C6" s="123"/>
      <c r="D6" s="123"/>
      <c r="E6" s="123"/>
      <c r="F6" s="123"/>
      <c r="G6" s="123"/>
      <c r="H6" s="123"/>
      <c r="I6" s="123"/>
    </row>
    <row r="7" spans="1:9" ht="14.45" customHeight="1" x14ac:dyDescent="0.25">
      <c r="A7" s="124" t="s">
        <v>70</v>
      </c>
      <c r="B7" s="124"/>
      <c r="C7" s="124"/>
      <c r="D7" s="124"/>
      <c r="E7" s="124"/>
      <c r="F7" s="124"/>
      <c r="G7" s="124"/>
      <c r="H7" s="124"/>
      <c r="I7" s="124"/>
    </row>
    <row r="8" spans="1:9" ht="15.6" x14ac:dyDescent="0.3">
      <c r="A8" s="26"/>
      <c r="B8" s="26"/>
      <c r="C8" s="26"/>
      <c r="D8" s="26"/>
      <c r="E8" s="26"/>
      <c r="F8" s="26"/>
      <c r="G8" s="26"/>
      <c r="H8" s="26"/>
      <c r="I8" s="26"/>
    </row>
    <row r="9" spans="1:9" s="29" customFormat="1" ht="68.25" customHeight="1" x14ac:dyDescent="0.2">
      <c r="A9" s="27">
        <v>1</v>
      </c>
      <c r="B9" s="28" t="s">
        <v>69</v>
      </c>
      <c r="C9" s="101" t="s">
        <v>141</v>
      </c>
      <c r="D9" s="101"/>
      <c r="E9" s="101"/>
      <c r="F9" s="101"/>
      <c r="G9" s="101"/>
      <c r="H9" s="101"/>
      <c r="I9" s="101"/>
    </row>
    <row r="10" spans="1:9" s="29" customFormat="1" ht="38.25" x14ac:dyDescent="0.2">
      <c r="A10" s="27">
        <v>2</v>
      </c>
      <c r="B10" s="28" t="s">
        <v>68</v>
      </c>
      <c r="C10" s="101" t="s">
        <v>178</v>
      </c>
      <c r="D10" s="101"/>
      <c r="E10" s="101"/>
      <c r="F10" s="101"/>
      <c r="G10" s="101"/>
      <c r="H10" s="101"/>
      <c r="I10" s="101"/>
    </row>
    <row r="11" spans="1:9" s="29" customFormat="1" ht="28.5" customHeight="1" x14ac:dyDescent="0.2">
      <c r="A11" s="27">
        <v>3</v>
      </c>
      <c r="B11" s="28" t="s">
        <v>67</v>
      </c>
      <c r="C11" s="101" t="s">
        <v>0</v>
      </c>
      <c r="D11" s="101"/>
      <c r="E11" s="101"/>
      <c r="F11" s="101"/>
      <c r="G11" s="101"/>
      <c r="H11" s="101"/>
      <c r="I11" s="101"/>
    </row>
    <row r="12" spans="1:9" s="29" customFormat="1" ht="38.25" x14ac:dyDescent="0.2">
      <c r="A12" s="30">
        <v>4</v>
      </c>
      <c r="B12" s="31" t="s">
        <v>66</v>
      </c>
      <c r="C12" s="112" t="s">
        <v>65</v>
      </c>
      <c r="D12" s="112"/>
      <c r="E12" s="112"/>
      <c r="F12" s="112"/>
      <c r="G12" s="112"/>
      <c r="H12" s="112"/>
      <c r="I12" s="112"/>
    </row>
    <row r="13" spans="1:9" s="29" customFormat="1" ht="27" customHeight="1" x14ac:dyDescent="0.2">
      <c r="A13" s="30">
        <v>5</v>
      </c>
      <c r="B13" s="31" t="s">
        <v>64</v>
      </c>
      <c r="C13" s="117" t="s">
        <v>63</v>
      </c>
      <c r="D13" s="118"/>
      <c r="E13" s="119"/>
      <c r="F13" s="117" t="s">
        <v>62</v>
      </c>
      <c r="G13" s="118"/>
      <c r="H13" s="118"/>
      <c r="I13" s="119"/>
    </row>
    <row r="14" spans="1:9" s="29" customFormat="1" ht="12.75" x14ac:dyDescent="0.2">
      <c r="A14" s="32"/>
      <c r="B14" s="33"/>
      <c r="C14" s="120" t="s">
        <v>154</v>
      </c>
      <c r="D14" s="120"/>
      <c r="E14" s="120"/>
      <c r="F14" s="120" t="s">
        <v>61</v>
      </c>
      <c r="G14" s="120"/>
      <c r="H14" s="120"/>
      <c r="I14" s="120"/>
    </row>
    <row r="15" spans="1:9" s="29" customFormat="1" ht="51.75" customHeight="1" x14ac:dyDescent="0.2">
      <c r="A15" s="27">
        <v>6</v>
      </c>
      <c r="B15" s="28" t="s">
        <v>60</v>
      </c>
      <c r="C15" s="101" t="s">
        <v>159</v>
      </c>
      <c r="D15" s="101"/>
      <c r="E15" s="101"/>
      <c r="F15" s="101"/>
      <c r="G15" s="101"/>
      <c r="H15" s="101"/>
      <c r="I15" s="101"/>
    </row>
    <row r="16" spans="1:9" s="29" customFormat="1" ht="63.75" x14ac:dyDescent="0.2">
      <c r="A16" s="27">
        <v>7</v>
      </c>
      <c r="B16" s="28" t="s">
        <v>59</v>
      </c>
      <c r="C16" s="101" t="s">
        <v>131</v>
      </c>
      <c r="D16" s="101"/>
      <c r="E16" s="101"/>
      <c r="F16" s="101"/>
      <c r="G16" s="101"/>
      <c r="H16" s="101"/>
      <c r="I16" s="101"/>
    </row>
    <row r="17" spans="1:9" s="29" customFormat="1" ht="38.25" x14ac:dyDescent="0.2">
      <c r="A17" s="27">
        <v>8</v>
      </c>
      <c r="B17" s="28" t="s">
        <v>58</v>
      </c>
      <c r="C17" s="101" t="s">
        <v>0</v>
      </c>
      <c r="D17" s="101"/>
      <c r="E17" s="101"/>
      <c r="F17" s="101"/>
      <c r="G17" s="101"/>
      <c r="H17" s="101"/>
      <c r="I17" s="101"/>
    </row>
    <row r="18" spans="1:9" s="29" customFormat="1" ht="51" customHeight="1" x14ac:dyDescent="0.2">
      <c r="A18" s="27">
        <v>9</v>
      </c>
      <c r="B18" s="28" t="s">
        <v>57</v>
      </c>
      <c r="C18" s="101" t="s">
        <v>142</v>
      </c>
      <c r="D18" s="101"/>
      <c r="E18" s="101"/>
      <c r="F18" s="101"/>
      <c r="G18" s="101"/>
      <c r="H18" s="101"/>
      <c r="I18" s="101"/>
    </row>
    <row r="19" spans="1:9" s="29" customFormat="1" ht="12.75" x14ac:dyDescent="0.2">
      <c r="A19" s="47">
        <v>10</v>
      </c>
      <c r="B19" s="46" t="s">
        <v>56</v>
      </c>
      <c r="C19" s="101" t="s">
        <v>0</v>
      </c>
      <c r="D19" s="101"/>
      <c r="E19" s="101"/>
      <c r="F19" s="101"/>
      <c r="G19" s="101"/>
      <c r="H19" s="101"/>
      <c r="I19" s="101"/>
    </row>
    <row r="20" spans="1:9" s="29" customFormat="1" ht="25.5" x14ac:dyDescent="0.2">
      <c r="A20" s="27">
        <v>11</v>
      </c>
      <c r="B20" s="28" t="s">
        <v>55</v>
      </c>
      <c r="C20" s="101" t="s">
        <v>0</v>
      </c>
      <c r="D20" s="101"/>
      <c r="E20" s="101"/>
      <c r="F20" s="101"/>
      <c r="G20" s="101"/>
      <c r="H20" s="101"/>
      <c r="I20" s="101"/>
    </row>
    <row r="21" spans="1:9" s="29" customFormat="1" ht="40.5" customHeight="1" x14ac:dyDescent="0.2">
      <c r="A21" s="110">
        <v>12</v>
      </c>
      <c r="B21" s="112" t="s">
        <v>54</v>
      </c>
      <c r="C21" s="34" t="s">
        <v>53</v>
      </c>
      <c r="D21" s="114" t="s">
        <v>52</v>
      </c>
      <c r="E21" s="115"/>
      <c r="F21" s="86" t="s">
        <v>51</v>
      </c>
      <c r="G21" s="87"/>
      <c r="H21" s="86" t="s">
        <v>50</v>
      </c>
      <c r="I21" s="87"/>
    </row>
    <row r="22" spans="1:9" s="29" customFormat="1" ht="12.75" x14ac:dyDescent="0.2">
      <c r="A22" s="111"/>
      <c r="B22" s="113"/>
      <c r="C22" s="55">
        <v>127773.1</v>
      </c>
      <c r="D22" s="92">
        <v>127773.1</v>
      </c>
      <c r="E22" s="87"/>
      <c r="F22" s="86" t="s">
        <v>0</v>
      </c>
      <c r="G22" s="87"/>
      <c r="H22" s="86" t="s">
        <v>0</v>
      </c>
      <c r="I22" s="87"/>
    </row>
    <row r="23" spans="1:9" s="29" customFormat="1" ht="12.75" x14ac:dyDescent="0.2">
      <c r="A23" s="35" t="s">
        <v>49</v>
      </c>
      <c r="B23" s="36" t="s">
        <v>43</v>
      </c>
      <c r="C23" s="89">
        <v>93913.1</v>
      </c>
      <c r="D23" s="90"/>
      <c r="E23" s="90"/>
      <c r="F23" s="90"/>
      <c r="G23" s="90"/>
      <c r="H23" s="90"/>
      <c r="I23" s="91"/>
    </row>
    <row r="24" spans="1:9" s="29" customFormat="1" ht="12.75" x14ac:dyDescent="0.2">
      <c r="A24" s="35" t="s">
        <v>48</v>
      </c>
      <c r="B24" s="36" t="s">
        <v>41</v>
      </c>
      <c r="C24" s="89">
        <v>31304.400000000001</v>
      </c>
      <c r="D24" s="90"/>
      <c r="E24" s="90"/>
      <c r="F24" s="90"/>
      <c r="G24" s="90"/>
      <c r="H24" s="90"/>
      <c r="I24" s="91"/>
    </row>
    <row r="25" spans="1:9" s="29" customFormat="1" ht="12.75" x14ac:dyDescent="0.2">
      <c r="A25" s="35" t="s">
        <v>47</v>
      </c>
      <c r="B25" s="36" t="s">
        <v>39</v>
      </c>
      <c r="C25" s="83">
        <v>2555.6</v>
      </c>
      <c r="D25" s="83"/>
      <c r="E25" s="83"/>
      <c r="F25" s="83"/>
      <c r="G25" s="83"/>
      <c r="H25" s="83"/>
      <c r="I25" s="83"/>
    </row>
    <row r="26" spans="1:9" s="29" customFormat="1" ht="12.75" x14ac:dyDescent="0.2">
      <c r="A26" s="35" t="s">
        <v>46</v>
      </c>
      <c r="B26" s="36" t="s">
        <v>37</v>
      </c>
      <c r="C26" s="85" t="s">
        <v>0</v>
      </c>
      <c r="D26" s="85"/>
      <c r="E26" s="85"/>
      <c r="F26" s="85"/>
      <c r="G26" s="85"/>
      <c r="H26" s="85"/>
      <c r="I26" s="85"/>
    </row>
    <row r="27" spans="1:9" s="29" customFormat="1" ht="25.5" x14ac:dyDescent="0.2">
      <c r="A27" s="37">
        <v>13</v>
      </c>
      <c r="B27" s="28" t="s">
        <v>45</v>
      </c>
      <c r="C27" s="88">
        <v>70338.740000000005</v>
      </c>
      <c r="D27" s="88"/>
      <c r="E27" s="88"/>
      <c r="F27" s="88"/>
      <c r="G27" s="88"/>
      <c r="H27" s="88"/>
      <c r="I27" s="88"/>
    </row>
    <row r="28" spans="1:9" s="29" customFormat="1" ht="12.75" x14ac:dyDescent="0.2">
      <c r="A28" s="35" t="s">
        <v>44</v>
      </c>
      <c r="B28" s="36" t="s">
        <v>43</v>
      </c>
      <c r="C28" s="83">
        <v>51698.9</v>
      </c>
      <c r="D28" s="83"/>
      <c r="E28" s="83"/>
      <c r="F28" s="83"/>
      <c r="G28" s="83"/>
      <c r="H28" s="83"/>
      <c r="I28" s="83"/>
    </row>
    <row r="29" spans="1:9" s="29" customFormat="1" ht="12.75" x14ac:dyDescent="0.2">
      <c r="A29" s="35" t="s">
        <v>42</v>
      </c>
      <c r="B29" s="36" t="s">
        <v>41</v>
      </c>
      <c r="C29" s="83">
        <v>17232.990000000002</v>
      </c>
      <c r="D29" s="83"/>
      <c r="E29" s="83"/>
      <c r="F29" s="83"/>
      <c r="G29" s="83"/>
      <c r="H29" s="83"/>
      <c r="I29" s="83"/>
    </row>
    <row r="30" spans="1:9" s="29" customFormat="1" ht="12.75" x14ac:dyDescent="0.2">
      <c r="A30" s="35" t="s">
        <v>40</v>
      </c>
      <c r="B30" s="36" t="s">
        <v>39</v>
      </c>
      <c r="C30" s="83">
        <v>1406.85</v>
      </c>
      <c r="D30" s="83"/>
      <c r="E30" s="83"/>
      <c r="F30" s="83"/>
      <c r="G30" s="83"/>
      <c r="H30" s="83"/>
      <c r="I30" s="83"/>
    </row>
    <row r="31" spans="1:9" s="29" customFormat="1" ht="12.75" x14ac:dyDescent="0.2">
      <c r="A31" s="35" t="s">
        <v>38</v>
      </c>
      <c r="B31" s="36" t="s">
        <v>37</v>
      </c>
      <c r="C31" s="85" t="s">
        <v>0</v>
      </c>
      <c r="D31" s="85"/>
      <c r="E31" s="85"/>
      <c r="F31" s="85"/>
      <c r="G31" s="85"/>
      <c r="H31" s="85"/>
      <c r="I31" s="85"/>
    </row>
    <row r="32" spans="1:9" s="29" customFormat="1" ht="41.25" customHeight="1" x14ac:dyDescent="0.2">
      <c r="A32" s="37">
        <v>14</v>
      </c>
      <c r="B32" s="28" t="s">
        <v>36</v>
      </c>
      <c r="C32" s="84" t="s">
        <v>143</v>
      </c>
      <c r="D32" s="84"/>
      <c r="E32" s="84"/>
      <c r="F32" s="84"/>
      <c r="G32" s="84"/>
      <c r="H32" s="84"/>
      <c r="I32" s="84"/>
    </row>
    <row r="33" spans="1:9" s="29" customFormat="1" ht="38.25" x14ac:dyDescent="0.2">
      <c r="A33" s="27">
        <v>15</v>
      </c>
      <c r="B33" s="28" t="s">
        <v>35</v>
      </c>
      <c r="C33" s="84" t="s">
        <v>143</v>
      </c>
      <c r="D33" s="84"/>
      <c r="E33" s="84"/>
      <c r="F33" s="84"/>
      <c r="G33" s="84"/>
      <c r="H33" s="84"/>
      <c r="I33" s="84"/>
    </row>
    <row r="34" spans="1:9" s="29" customFormat="1" ht="38.25" x14ac:dyDescent="0.2">
      <c r="A34" s="27">
        <v>16</v>
      </c>
      <c r="B34" s="28" t="s">
        <v>34</v>
      </c>
      <c r="C34" s="101" t="s">
        <v>0</v>
      </c>
      <c r="D34" s="101"/>
      <c r="E34" s="101"/>
      <c r="F34" s="101"/>
      <c r="G34" s="101"/>
      <c r="H34" s="101"/>
      <c r="I34" s="101"/>
    </row>
    <row r="35" spans="1:9" s="29" customFormat="1" ht="12.75" x14ac:dyDescent="0.2">
      <c r="A35" s="27">
        <v>17</v>
      </c>
      <c r="B35" s="28" t="s">
        <v>33</v>
      </c>
      <c r="C35" s="101" t="s">
        <v>0</v>
      </c>
      <c r="D35" s="101"/>
      <c r="E35" s="101"/>
      <c r="F35" s="101"/>
      <c r="G35" s="101"/>
      <c r="H35" s="101"/>
      <c r="I35" s="101"/>
    </row>
    <row r="36" spans="1:9" s="29" customFormat="1" ht="53.25" customHeight="1" x14ac:dyDescent="0.2">
      <c r="A36" s="27">
        <v>18</v>
      </c>
      <c r="B36" s="28" t="s">
        <v>32</v>
      </c>
      <c r="C36" s="92">
        <v>125217.5</v>
      </c>
      <c r="D36" s="121"/>
      <c r="E36" s="121"/>
      <c r="F36" s="121"/>
      <c r="G36" s="121"/>
      <c r="H36" s="121"/>
      <c r="I36" s="87"/>
    </row>
    <row r="37" spans="1:9" s="29" customFormat="1" ht="16.5" customHeight="1" x14ac:dyDescent="0.2">
      <c r="A37" s="125" t="s">
        <v>30</v>
      </c>
      <c r="B37" s="125" t="s">
        <v>29</v>
      </c>
      <c r="C37" s="41" t="s">
        <v>127</v>
      </c>
      <c r="D37" s="109" t="s">
        <v>128</v>
      </c>
      <c r="E37" s="109"/>
      <c r="F37" s="109" t="s">
        <v>129</v>
      </c>
      <c r="G37" s="109"/>
      <c r="H37" s="109" t="s">
        <v>130</v>
      </c>
      <c r="I37" s="109"/>
    </row>
    <row r="38" spans="1:9" s="29" customFormat="1" ht="12.75" x14ac:dyDescent="0.2">
      <c r="A38" s="126"/>
      <c r="B38" s="126"/>
      <c r="C38" s="56">
        <v>125217.5</v>
      </c>
      <c r="D38" s="89">
        <f>C38</f>
        <v>125217.5</v>
      </c>
      <c r="E38" s="107"/>
      <c r="F38" s="105" t="s">
        <v>0</v>
      </c>
      <c r="G38" s="106"/>
      <c r="H38" s="105" t="s">
        <v>0</v>
      </c>
      <c r="I38" s="106"/>
    </row>
    <row r="39" spans="1:9" s="29" customFormat="1" ht="18" customHeight="1" x14ac:dyDescent="0.2">
      <c r="A39" s="125" t="s">
        <v>28</v>
      </c>
      <c r="B39" s="125" t="s">
        <v>27</v>
      </c>
      <c r="C39" s="41" t="s">
        <v>127</v>
      </c>
      <c r="D39" s="109" t="s">
        <v>128</v>
      </c>
      <c r="E39" s="109"/>
      <c r="F39" s="104" t="s">
        <v>129</v>
      </c>
      <c r="G39" s="104"/>
      <c r="H39" s="104" t="s">
        <v>130</v>
      </c>
      <c r="I39" s="104"/>
    </row>
    <row r="40" spans="1:9" s="29" customFormat="1" ht="12.75" x14ac:dyDescent="0.2">
      <c r="A40" s="126"/>
      <c r="B40" s="126"/>
      <c r="C40" s="56">
        <v>125217.5</v>
      </c>
      <c r="D40" s="89">
        <f>C40</f>
        <v>125217.5</v>
      </c>
      <c r="E40" s="107"/>
      <c r="F40" s="105" t="s">
        <v>0</v>
      </c>
      <c r="G40" s="106"/>
      <c r="H40" s="105" t="s">
        <v>0</v>
      </c>
      <c r="I40" s="106"/>
    </row>
    <row r="41" spans="1:9" s="29" customFormat="1" ht="28.5" x14ac:dyDescent="0.2">
      <c r="A41" s="27">
        <v>19</v>
      </c>
      <c r="B41" s="28" t="s">
        <v>122</v>
      </c>
      <c r="C41" s="27" t="s">
        <v>26</v>
      </c>
      <c r="D41" s="27" t="s">
        <v>25</v>
      </c>
      <c r="E41" s="27" t="s">
        <v>24</v>
      </c>
      <c r="F41" s="104" t="s">
        <v>23</v>
      </c>
      <c r="G41" s="104"/>
      <c r="H41" s="104"/>
      <c r="I41" s="104"/>
    </row>
    <row r="42" spans="1:9" s="29" customFormat="1" ht="12.75" x14ac:dyDescent="0.2">
      <c r="A42" s="39" t="s">
        <v>22</v>
      </c>
      <c r="B42" s="36" t="s">
        <v>21</v>
      </c>
      <c r="C42" s="50" t="s">
        <v>20</v>
      </c>
      <c r="D42" s="48">
        <v>61.94</v>
      </c>
      <c r="E42" s="48">
        <v>62.256</v>
      </c>
      <c r="F42" s="105" t="s">
        <v>0</v>
      </c>
      <c r="G42" s="108"/>
      <c r="H42" s="108"/>
      <c r="I42" s="106"/>
    </row>
    <row r="43" spans="1:9" s="29" customFormat="1" ht="120.6" customHeight="1" x14ac:dyDescent="0.2">
      <c r="A43" s="27">
        <v>20</v>
      </c>
      <c r="B43" s="28" t="s">
        <v>123</v>
      </c>
      <c r="C43" s="40" t="s">
        <v>19</v>
      </c>
      <c r="D43" s="40" t="s">
        <v>18</v>
      </c>
      <c r="E43" s="40" t="s">
        <v>17</v>
      </c>
      <c r="F43" s="40" t="s">
        <v>16</v>
      </c>
      <c r="G43" s="40" t="s">
        <v>15</v>
      </c>
      <c r="H43" s="40" t="s">
        <v>14</v>
      </c>
      <c r="I43" s="40" t="s">
        <v>13</v>
      </c>
    </row>
    <row r="44" spans="1:9" s="29" customFormat="1" ht="51.75" customHeight="1" x14ac:dyDescent="0.2">
      <c r="A44" s="39" t="s">
        <v>12</v>
      </c>
      <c r="B44" s="36" t="s">
        <v>179</v>
      </c>
      <c r="C44" s="48" t="s">
        <v>145</v>
      </c>
      <c r="D44" s="48" t="s">
        <v>11</v>
      </c>
      <c r="E44" s="48" t="s">
        <v>0</v>
      </c>
      <c r="F44" s="56">
        <v>94781.18</v>
      </c>
      <c r="G44" s="48" t="s">
        <v>166</v>
      </c>
      <c r="H44" s="48">
        <v>60</v>
      </c>
      <c r="I44" s="48" t="s">
        <v>0</v>
      </c>
    </row>
    <row r="45" spans="1:9" s="29" customFormat="1" ht="54.75" customHeight="1" x14ac:dyDescent="0.2">
      <c r="A45" s="39" t="s">
        <v>144</v>
      </c>
      <c r="B45" s="36" t="s">
        <v>180</v>
      </c>
      <c r="C45" s="48" t="s">
        <v>146</v>
      </c>
      <c r="D45" s="48" t="s">
        <v>11</v>
      </c>
      <c r="E45" s="48" t="s">
        <v>0</v>
      </c>
      <c r="F45" s="56">
        <v>42118.32</v>
      </c>
      <c r="G45" s="48" t="s">
        <v>147</v>
      </c>
      <c r="H45" s="57">
        <v>95</v>
      </c>
      <c r="I45" s="57" t="s">
        <v>0</v>
      </c>
    </row>
    <row r="46" spans="1:9" s="29" customFormat="1" ht="38.25" x14ac:dyDescent="0.2">
      <c r="A46" s="27">
        <v>21</v>
      </c>
      <c r="B46" s="28" t="s">
        <v>10</v>
      </c>
      <c r="C46" s="101" t="s">
        <v>8</v>
      </c>
      <c r="D46" s="101"/>
      <c r="E46" s="101"/>
      <c r="F46" s="101"/>
      <c r="G46" s="101"/>
      <c r="H46" s="101"/>
      <c r="I46" s="101"/>
    </row>
    <row r="47" spans="1:9" s="29" customFormat="1" ht="38.25" x14ac:dyDescent="0.2">
      <c r="A47" s="27">
        <v>22</v>
      </c>
      <c r="B47" s="28" t="s">
        <v>9</v>
      </c>
      <c r="C47" s="101" t="s">
        <v>8</v>
      </c>
      <c r="D47" s="101"/>
      <c r="E47" s="101"/>
      <c r="F47" s="101"/>
      <c r="G47" s="101"/>
      <c r="H47" s="101"/>
      <c r="I47" s="101"/>
    </row>
    <row r="48" spans="1:9" s="29" customFormat="1" ht="63.75" x14ac:dyDescent="0.2">
      <c r="A48" s="27">
        <v>23</v>
      </c>
      <c r="B48" s="40" t="s">
        <v>7</v>
      </c>
      <c r="C48" s="101" t="s">
        <v>148</v>
      </c>
      <c r="D48" s="101"/>
      <c r="E48" s="101"/>
      <c r="F48" s="101"/>
      <c r="G48" s="101"/>
      <c r="H48" s="101"/>
      <c r="I48" s="101"/>
    </row>
    <row r="49" spans="1:9" s="29" customFormat="1" ht="41.25" customHeight="1" x14ac:dyDescent="0.2">
      <c r="A49" s="27">
        <v>24</v>
      </c>
      <c r="B49" s="40" t="s">
        <v>6</v>
      </c>
      <c r="C49" s="101" t="s">
        <v>0</v>
      </c>
      <c r="D49" s="101"/>
      <c r="E49" s="101"/>
      <c r="F49" s="101"/>
      <c r="G49" s="101"/>
      <c r="H49" s="101"/>
      <c r="I49" s="101"/>
    </row>
    <row r="50" spans="1:9" s="29" customFormat="1" ht="38.25" x14ac:dyDescent="0.2">
      <c r="A50" s="104">
        <v>25</v>
      </c>
      <c r="B50" s="28" t="s">
        <v>5</v>
      </c>
      <c r="C50" s="100" t="s">
        <v>4</v>
      </c>
      <c r="D50" s="100"/>
      <c r="E50" s="100"/>
      <c r="F50" s="100"/>
      <c r="G50" s="100" t="s">
        <v>3</v>
      </c>
      <c r="H50" s="100"/>
      <c r="I50" s="100"/>
    </row>
    <row r="51" spans="1:9" s="29" customFormat="1" ht="27" customHeight="1" x14ac:dyDescent="0.2">
      <c r="A51" s="104"/>
      <c r="B51" s="28" t="s">
        <v>2</v>
      </c>
      <c r="C51" s="94" t="s">
        <v>149</v>
      </c>
      <c r="D51" s="95"/>
      <c r="E51" s="95"/>
      <c r="F51" s="96"/>
      <c r="G51" s="97" t="s">
        <v>170</v>
      </c>
      <c r="H51" s="98"/>
      <c r="I51" s="99"/>
    </row>
    <row r="52" spans="1:9" s="29" customFormat="1" ht="43.5" customHeight="1" x14ac:dyDescent="0.2">
      <c r="A52" s="104"/>
      <c r="B52" s="28" t="s">
        <v>124</v>
      </c>
      <c r="C52" s="94" t="s">
        <v>150</v>
      </c>
      <c r="D52" s="95"/>
      <c r="E52" s="95"/>
      <c r="F52" s="96"/>
      <c r="G52" s="97" t="s">
        <v>170</v>
      </c>
      <c r="H52" s="98"/>
      <c r="I52" s="99"/>
    </row>
    <row r="53" spans="1:9" s="29" customFormat="1" ht="66" customHeight="1" x14ac:dyDescent="0.2">
      <c r="A53" s="104"/>
      <c r="B53" s="28" t="s">
        <v>1</v>
      </c>
      <c r="C53" s="100" t="s">
        <v>150</v>
      </c>
      <c r="D53" s="100"/>
      <c r="E53" s="100"/>
      <c r="F53" s="100"/>
      <c r="G53" s="101" t="s">
        <v>170</v>
      </c>
      <c r="H53" s="101"/>
      <c r="I53" s="101"/>
    </row>
    <row r="54" spans="1:9" x14ac:dyDescent="0.25">
      <c r="A54" s="102" t="s">
        <v>125</v>
      </c>
      <c r="B54" s="102"/>
      <c r="C54" s="102"/>
      <c r="D54" s="102"/>
      <c r="E54" s="102"/>
      <c r="F54" s="102"/>
      <c r="G54" s="102"/>
      <c r="H54" s="102"/>
      <c r="I54" s="102"/>
    </row>
    <row r="55" spans="1:9" ht="16.5" x14ac:dyDescent="0.25">
      <c r="A55" s="103" t="s">
        <v>126</v>
      </c>
      <c r="B55" s="103"/>
      <c r="C55" s="103"/>
      <c r="D55" s="103"/>
      <c r="E55" s="103"/>
      <c r="F55" s="103"/>
      <c r="G55" s="103"/>
      <c r="H55" s="103"/>
      <c r="I55" s="103"/>
    </row>
    <row r="56" spans="1:9" ht="16.5" x14ac:dyDescent="0.25">
      <c r="A56" s="93" t="s">
        <v>155</v>
      </c>
      <c r="B56" s="93"/>
      <c r="C56" s="93"/>
      <c r="D56" s="93"/>
      <c r="E56" s="93"/>
      <c r="F56" s="93"/>
      <c r="G56" s="93"/>
      <c r="H56" s="93"/>
      <c r="I56" s="93"/>
    </row>
  </sheetData>
  <mergeCells count="76">
    <mergeCell ref="B37:B38"/>
    <mergeCell ref="A37:A38"/>
    <mergeCell ref="B39:B40"/>
    <mergeCell ref="A39:A40"/>
    <mergeCell ref="D37:E37"/>
    <mergeCell ref="C19:I19"/>
    <mergeCell ref="C9:I9"/>
    <mergeCell ref="C10:I10"/>
    <mergeCell ref="C11:I11"/>
    <mergeCell ref="A2:I2"/>
    <mergeCell ref="A3:I3"/>
    <mergeCell ref="A4:I4"/>
    <mergeCell ref="A6:I6"/>
    <mergeCell ref="A7:I7"/>
    <mergeCell ref="C33:I33"/>
    <mergeCell ref="C34:I34"/>
    <mergeCell ref="C35:I35"/>
    <mergeCell ref="C36:I36"/>
    <mergeCell ref="D38:E38"/>
    <mergeCell ref="F37:G37"/>
    <mergeCell ref="H37:I37"/>
    <mergeCell ref="F38:G38"/>
    <mergeCell ref="A21:A22"/>
    <mergeCell ref="B21:B22"/>
    <mergeCell ref="D21:E21"/>
    <mergeCell ref="F21:G21"/>
    <mergeCell ref="H1:I1"/>
    <mergeCell ref="C20:I20"/>
    <mergeCell ref="C12:I12"/>
    <mergeCell ref="C13:E13"/>
    <mergeCell ref="F13:I13"/>
    <mergeCell ref="C15:I15"/>
    <mergeCell ref="C16:I16"/>
    <mergeCell ref="C17:I17"/>
    <mergeCell ref="C14:E14"/>
    <mergeCell ref="F14:I14"/>
    <mergeCell ref="C18:I18"/>
    <mergeCell ref="H21:I21"/>
    <mergeCell ref="F40:G40"/>
    <mergeCell ref="H38:I38"/>
    <mergeCell ref="H40:I40"/>
    <mergeCell ref="G50:I50"/>
    <mergeCell ref="F41:I41"/>
    <mergeCell ref="C47:I47"/>
    <mergeCell ref="D40:E40"/>
    <mergeCell ref="F42:I42"/>
    <mergeCell ref="D39:E39"/>
    <mergeCell ref="F39:G39"/>
    <mergeCell ref="H39:I39"/>
    <mergeCell ref="C46:I46"/>
    <mergeCell ref="C48:I48"/>
    <mergeCell ref="C49:I49"/>
    <mergeCell ref="A56:I56"/>
    <mergeCell ref="C52:F52"/>
    <mergeCell ref="G52:I52"/>
    <mergeCell ref="C53:F53"/>
    <mergeCell ref="G53:I53"/>
    <mergeCell ref="A54:I54"/>
    <mergeCell ref="A55:I55"/>
    <mergeCell ref="A50:A53"/>
    <mergeCell ref="C50:F50"/>
    <mergeCell ref="C51:F51"/>
    <mergeCell ref="G51:I51"/>
    <mergeCell ref="C29:I29"/>
    <mergeCell ref="C32:I32"/>
    <mergeCell ref="C26:I26"/>
    <mergeCell ref="F22:G22"/>
    <mergeCell ref="H22:I22"/>
    <mergeCell ref="C27:I27"/>
    <mergeCell ref="C28:I28"/>
    <mergeCell ref="C30:I30"/>
    <mergeCell ref="C31:I31"/>
    <mergeCell ref="C23:I23"/>
    <mergeCell ref="C24:I24"/>
    <mergeCell ref="C25:I25"/>
    <mergeCell ref="D22:E22"/>
  </mergeCells>
  <printOptions horizontalCentered="1"/>
  <pageMargins left="0.31496062992125984" right="0.31496062992125984" top="0.35433070866141736" bottom="0.39370078740157483" header="0" footer="0"/>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54"/>
  <sheetViews>
    <sheetView tabSelected="1" topLeftCell="A32" workbookViewId="0">
      <selection activeCell="E43" sqref="E43"/>
    </sheetView>
  </sheetViews>
  <sheetFormatPr defaultColWidth="8.85546875" defaultRowHeight="15" x14ac:dyDescent="0.25"/>
  <cols>
    <col min="1" max="1" width="4.7109375" style="22" bestFit="1" customWidth="1"/>
    <col min="2" max="2" width="40.85546875" style="22" customWidth="1"/>
    <col min="3" max="3" width="20.85546875" style="22" customWidth="1"/>
    <col min="4" max="4" width="13.28515625" style="22" customWidth="1"/>
    <col min="5" max="5" width="13.7109375" style="22" customWidth="1"/>
    <col min="6" max="6" width="15.140625" style="22" customWidth="1"/>
    <col min="7" max="7" width="12.28515625" style="22" customWidth="1"/>
    <col min="8" max="8" width="12.140625" style="22" customWidth="1"/>
    <col min="9" max="9" width="12.85546875" style="22" customWidth="1"/>
    <col min="10" max="10" width="8.85546875" style="22"/>
    <col min="11" max="11" width="9.85546875" style="22" bestFit="1" customWidth="1"/>
    <col min="12" max="16384" width="8.85546875" style="22"/>
  </cols>
  <sheetData>
    <row r="1" spans="1:9" x14ac:dyDescent="0.25">
      <c r="H1" s="116" t="s">
        <v>162</v>
      </c>
      <c r="I1" s="116"/>
    </row>
    <row r="2" spans="1:9" x14ac:dyDescent="0.25">
      <c r="A2" s="122" t="s">
        <v>107</v>
      </c>
      <c r="B2" s="122"/>
      <c r="C2" s="122"/>
      <c r="D2" s="122"/>
      <c r="E2" s="122"/>
      <c r="F2" s="122"/>
      <c r="G2" s="122"/>
      <c r="H2" s="122"/>
      <c r="I2" s="122"/>
    </row>
    <row r="3" spans="1:9" x14ac:dyDescent="0.25">
      <c r="A3" s="122" t="s">
        <v>72</v>
      </c>
      <c r="B3" s="122"/>
      <c r="C3" s="122"/>
      <c r="D3" s="122"/>
      <c r="E3" s="122"/>
      <c r="F3" s="122"/>
      <c r="G3" s="122"/>
      <c r="H3" s="122"/>
      <c r="I3" s="122"/>
    </row>
    <row r="4" spans="1:9" x14ac:dyDescent="0.25">
      <c r="A4" s="122" t="s">
        <v>164</v>
      </c>
      <c r="B4" s="122"/>
      <c r="C4" s="122"/>
      <c r="D4" s="122"/>
      <c r="E4" s="122"/>
      <c r="F4" s="122"/>
      <c r="G4" s="122"/>
      <c r="H4" s="122"/>
      <c r="I4" s="122"/>
    </row>
    <row r="5" spans="1:9" ht="14.45" x14ac:dyDescent="0.3">
      <c r="A5" s="23"/>
      <c r="B5" s="24"/>
      <c r="C5" s="24"/>
      <c r="D5" s="24"/>
      <c r="E5" s="24"/>
      <c r="F5" s="24"/>
      <c r="G5" s="24"/>
      <c r="H5" s="24"/>
      <c r="I5" s="25"/>
    </row>
    <row r="6" spans="1:9" ht="14.45" customHeight="1" x14ac:dyDescent="0.25">
      <c r="A6" s="127" t="s">
        <v>80</v>
      </c>
      <c r="B6" s="127"/>
      <c r="C6" s="127"/>
      <c r="D6" s="127"/>
      <c r="E6" s="127"/>
      <c r="F6" s="127"/>
      <c r="G6" s="127"/>
      <c r="H6" s="127"/>
      <c r="I6" s="127"/>
    </row>
    <row r="7" spans="1:9" ht="14.45" customHeight="1" x14ac:dyDescent="0.25">
      <c r="A7" s="124" t="s">
        <v>70</v>
      </c>
      <c r="B7" s="124"/>
      <c r="C7" s="124"/>
      <c r="D7" s="124"/>
      <c r="E7" s="124"/>
      <c r="F7" s="124"/>
      <c r="G7" s="124"/>
      <c r="H7" s="124"/>
      <c r="I7" s="124"/>
    </row>
    <row r="8" spans="1:9" ht="15.6" x14ac:dyDescent="0.3">
      <c r="A8" s="26"/>
      <c r="B8" s="26"/>
      <c r="C8" s="26"/>
      <c r="D8" s="26"/>
      <c r="E8" s="26"/>
      <c r="F8" s="26"/>
      <c r="G8" s="26"/>
      <c r="H8" s="26"/>
      <c r="I8" s="26"/>
    </row>
    <row r="9" spans="1:9" s="29" customFormat="1" ht="54" customHeight="1" x14ac:dyDescent="0.2">
      <c r="A9" s="27">
        <v>1</v>
      </c>
      <c r="B9" s="28" t="s">
        <v>69</v>
      </c>
      <c r="C9" s="101" t="s">
        <v>132</v>
      </c>
      <c r="D9" s="101"/>
      <c r="E9" s="101"/>
      <c r="F9" s="101"/>
      <c r="G9" s="101"/>
      <c r="H9" s="101"/>
      <c r="I9" s="101"/>
    </row>
    <row r="10" spans="1:9" s="29" customFormat="1" ht="38.25" x14ac:dyDescent="0.2">
      <c r="A10" s="27">
        <v>2</v>
      </c>
      <c r="B10" s="28" t="s">
        <v>68</v>
      </c>
      <c r="C10" s="101" t="s">
        <v>160</v>
      </c>
      <c r="D10" s="101"/>
      <c r="E10" s="101"/>
      <c r="F10" s="101"/>
      <c r="G10" s="101"/>
      <c r="H10" s="101"/>
      <c r="I10" s="101"/>
    </row>
    <row r="11" spans="1:9" s="29" customFormat="1" ht="27.75" customHeight="1" x14ac:dyDescent="0.2">
      <c r="A11" s="27">
        <v>3</v>
      </c>
      <c r="B11" s="28" t="s">
        <v>67</v>
      </c>
      <c r="C11" s="101" t="s">
        <v>0</v>
      </c>
      <c r="D11" s="101"/>
      <c r="E11" s="101"/>
      <c r="F11" s="101"/>
      <c r="G11" s="101"/>
      <c r="H11" s="101"/>
      <c r="I11" s="101"/>
    </row>
    <row r="12" spans="1:9" s="29" customFormat="1" ht="38.25" x14ac:dyDescent="0.2">
      <c r="A12" s="30">
        <v>4</v>
      </c>
      <c r="B12" s="31" t="s">
        <v>66</v>
      </c>
      <c r="C12" s="130" t="s">
        <v>79</v>
      </c>
      <c r="D12" s="130"/>
      <c r="E12" s="130"/>
      <c r="F12" s="130"/>
      <c r="G12" s="130"/>
      <c r="H12" s="130"/>
      <c r="I12" s="130"/>
    </row>
    <row r="13" spans="1:9" s="29" customFormat="1" ht="27" customHeight="1" x14ac:dyDescent="0.2">
      <c r="A13" s="30">
        <v>5</v>
      </c>
      <c r="B13" s="31" t="s">
        <v>64</v>
      </c>
      <c r="C13" s="117" t="s">
        <v>63</v>
      </c>
      <c r="D13" s="118"/>
      <c r="E13" s="119"/>
      <c r="F13" s="117" t="s">
        <v>78</v>
      </c>
      <c r="G13" s="118"/>
      <c r="H13" s="118"/>
      <c r="I13" s="119"/>
    </row>
    <row r="14" spans="1:9" s="29" customFormat="1" ht="12.75" x14ac:dyDescent="0.2">
      <c r="A14" s="32"/>
      <c r="B14" s="33"/>
      <c r="C14" s="120" t="s">
        <v>152</v>
      </c>
      <c r="D14" s="120"/>
      <c r="E14" s="120"/>
      <c r="F14" s="120" t="s">
        <v>153</v>
      </c>
      <c r="G14" s="120"/>
      <c r="H14" s="120"/>
      <c r="I14" s="120"/>
    </row>
    <row r="15" spans="1:9" s="29" customFormat="1" ht="51.75" customHeight="1" x14ac:dyDescent="0.2">
      <c r="A15" s="27">
        <v>6</v>
      </c>
      <c r="B15" s="28" t="s">
        <v>60</v>
      </c>
      <c r="C15" s="101" t="s">
        <v>133</v>
      </c>
      <c r="D15" s="101"/>
      <c r="E15" s="101"/>
      <c r="F15" s="101"/>
      <c r="G15" s="101"/>
      <c r="H15" s="101"/>
      <c r="I15" s="101"/>
    </row>
    <row r="16" spans="1:9" s="29" customFormat="1" ht="63.75" x14ac:dyDescent="0.2">
      <c r="A16" s="27">
        <v>7</v>
      </c>
      <c r="B16" s="28" t="s">
        <v>59</v>
      </c>
      <c r="C16" s="101" t="s">
        <v>167</v>
      </c>
      <c r="D16" s="101"/>
      <c r="E16" s="101"/>
      <c r="F16" s="101"/>
      <c r="G16" s="101"/>
      <c r="H16" s="101"/>
      <c r="I16" s="101"/>
    </row>
    <row r="17" spans="1:11" s="29" customFormat="1" ht="38.25" x14ac:dyDescent="0.2">
      <c r="A17" s="27">
        <v>8</v>
      </c>
      <c r="B17" s="28" t="s">
        <v>58</v>
      </c>
      <c r="C17" s="101" t="s">
        <v>77</v>
      </c>
      <c r="D17" s="101"/>
      <c r="E17" s="101"/>
      <c r="F17" s="101"/>
      <c r="G17" s="101"/>
      <c r="H17" s="101"/>
      <c r="I17" s="101"/>
    </row>
    <row r="18" spans="1:11" s="29" customFormat="1" ht="50.25" customHeight="1" x14ac:dyDescent="0.2">
      <c r="A18" s="27">
        <v>9</v>
      </c>
      <c r="B18" s="28" t="s">
        <v>57</v>
      </c>
      <c r="C18" s="130" t="s">
        <v>134</v>
      </c>
      <c r="D18" s="130"/>
      <c r="E18" s="130"/>
      <c r="F18" s="130"/>
      <c r="G18" s="130"/>
      <c r="H18" s="130"/>
      <c r="I18" s="130"/>
    </row>
    <row r="19" spans="1:11" s="29" customFormat="1" ht="12.75" x14ac:dyDescent="0.2">
      <c r="A19" s="42">
        <v>10</v>
      </c>
      <c r="B19" s="43" t="s">
        <v>56</v>
      </c>
      <c r="C19" s="101" t="s">
        <v>135</v>
      </c>
      <c r="D19" s="101"/>
      <c r="E19" s="101"/>
      <c r="F19" s="101"/>
      <c r="G19" s="101"/>
      <c r="H19" s="101"/>
      <c r="I19" s="101"/>
    </row>
    <row r="20" spans="1:11" s="29" customFormat="1" ht="25.5" x14ac:dyDescent="0.2">
      <c r="A20" s="27">
        <v>11</v>
      </c>
      <c r="B20" s="28" t="s">
        <v>55</v>
      </c>
      <c r="C20" s="101" t="s">
        <v>0</v>
      </c>
      <c r="D20" s="101"/>
      <c r="E20" s="101"/>
      <c r="F20" s="101"/>
      <c r="G20" s="101"/>
      <c r="H20" s="101"/>
      <c r="I20" s="101"/>
    </row>
    <row r="21" spans="1:11" s="29" customFormat="1" ht="39.75" customHeight="1" x14ac:dyDescent="0.2">
      <c r="A21" s="110">
        <v>12</v>
      </c>
      <c r="B21" s="112" t="s">
        <v>54</v>
      </c>
      <c r="C21" s="34" t="s">
        <v>53</v>
      </c>
      <c r="D21" s="114" t="s">
        <v>52</v>
      </c>
      <c r="E21" s="115"/>
      <c r="F21" s="114" t="s">
        <v>51</v>
      </c>
      <c r="G21" s="115"/>
      <c r="H21" s="114" t="s">
        <v>50</v>
      </c>
      <c r="I21" s="115"/>
    </row>
    <row r="22" spans="1:11" s="29" customFormat="1" ht="12.75" x14ac:dyDescent="0.2">
      <c r="A22" s="111"/>
      <c r="B22" s="113"/>
      <c r="C22" s="64">
        <v>248430</v>
      </c>
      <c r="D22" s="92">
        <f>C22</f>
        <v>248430</v>
      </c>
      <c r="E22" s="87"/>
      <c r="F22" s="86" t="s">
        <v>0</v>
      </c>
      <c r="G22" s="87"/>
      <c r="H22" s="86" t="s">
        <v>0</v>
      </c>
      <c r="I22" s="87"/>
    </row>
    <row r="23" spans="1:11" s="29" customFormat="1" ht="12.75" x14ac:dyDescent="0.2">
      <c r="A23" s="35" t="s">
        <v>49</v>
      </c>
      <c r="B23" s="36" t="s">
        <v>43</v>
      </c>
      <c r="C23" s="89">
        <v>97224.1</v>
      </c>
      <c r="D23" s="90"/>
      <c r="E23" s="90"/>
      <c r="F23" s="90"/>
      <c r="G23" s="90"/>
      <c r="H23" s="90"/>
      <c r="I23" s="129"/>
    </row>
    <row r="24" spans="1:11" s="29" customFormat="1" ht="12.75" x14ac:dyDescent="0.2">
      <c r="A24" s="35" t="s">
        <v>48</v>
      </c>
      <c r="B24" s="36" t="s">
        <v>41</v>
      </c>
      <c r="C24" s="89">
        <v>121011.9</v>
      </c>
      <c r="D24" s="90"/>
      <c r="E24" s="90"/>
      <c r="F24" s="90"/>
      <c r="G24" s="90"/>
      <c r="H24" s="90"/>
      <c r="I24" s="129"/>
    </row>
    <row r="25" spans="1:11" s="29" customFormat="1" ht="12.75" x14ac:dyDescent="0.2">
      <c r="A25" s="35" t="s">
        <v>47</v>
      </c>
      <c r="B25" s="36" t="s">
        <v>39</v>
      </c>
      <c r="C25" s="89">
        <v>30194</v>
      </c>
      <c r="D25" s="90"/>
      <c r="E25" s="90"/>
      <c r="F25" s="90"/>
      <c r="G25" s="90"/>
      <c r="H25" s="90"/>
      <c r="I25" s="129"/>
    </row>
    <row r="26" spans="1:11" s="29" customFormat="1" ht="12.75" x14ac:dyDescent="0.2">
      <c r="A26" s="35" t="s">
        <v>46</v>
      </c>
      <c r="B26" s="36" t="s">
        <v>37</v>
      </c>
      <c r="C26" s="85" t="s">
        <v>0</v>
      </c>
      <c r="D26" s="85"/>
      <c r="E26" s="85"/>
      <c r="F26" s="85"/>
      <c r="G26" s="85"/>
      <c r="H26" s="85"/>
      <c r="I26" s="85"/>
    </row>
    <row r="27" spans="1:11" s="29" customFormat="1" ht="25.5" x14ac:dyDescent="0.2">
      <c r="A27" s="37">
        <v>13</v>
      </c>
      <c r="B27" s="28" t="s">
        <v>45</v>
      </c>
      <c r="C27" s="88">
        <v>271189.44</v>
      </c>
      <c r="D27" s="88"/>
      <c r="E27" s="88"/>
      <c r="F27" s="88"/>
      <c r="G27" s="88"/>
      <c r="H27" s="88"/>
      <c r="I27" s="88"/>
    </row>
    <row r="28" spans="1:11" s="29" customFormat="1" ht="12.75" x14ac:dyDescent="0.2">
      <c r="A28" s="35" t="s">
        <v>44</v>
      </c>
      <c r="B28" s="36" t="s">
        <v>43</v>
      </c>
      <c r="C28" s="89">
        <v>87749.32</v>
      </c>
      <c r="D28" s="90"/>
      <c r="E28" s="90"/>
      <c r="F28" s="90"/>
      <c r="G28" s="90"/>
      <c r="H28" s="90"/>
      <c r="I28" s="129"/>
      <c r="K28" s="38"/>
    </row>
    <row r="29" spans="1:11" s="29" customFormat="1" ht="12.75" x14ac:dyDescent="0.2">
      <c r="A29" s="35" t="s">
        <v>42</v>
      </c>
      <c r="B29" s="36" t="s">
        <v>41</v>
      </c>
      <c r="C29" s="89">
        <v>109218.89</v>
      </c>
      <c r="D29" s="90"/>
      <c r="E29" s="90"/>
      <c r="F29" s="90"/>
      <c r="G29" s="90"/>
      <c r="H29" s="90"/>
      <c r="I29" s="129"/>
    </row>
    <row r="30" spans="1:11" s="29" customFormat="1" ht="12.75" x14ac:dyDescent="0.2">
      <c r="A30" s="35" t="s">
        <v>40</v>
      </c>
      <c r="B30" s="36" t="s">
        <v>39</v>
      </c>
      <c r="C30" s="89">
        <v>74221.22</v>
      </c>
      <c r="D30" s="90"/>
      <c r="E30" s="90"/>
      <c r="F30" s="90"/>
      <c r="G30" s="90"/>
      <c r="H30" s="90"/>
      <c r="I30" s="129"/>
    </row>
    <row r="31" spans="1:11" s="29" customFormat="1" ht="12.75" x14ac:dyDescent="0.2">
      <c r="A31" s="35" t="s">
        <v>38</v>
      </c>
      <c r="B31" s="36" t="s">
        <v>37</v>
      </c>
      <c r="C31" s="85" t="s">
        <v>0</v>
      </c>
      <c r="D31" s="85"/>
      <c r="E31" s="85"/>
      <c r="F31" s="85"/>
      <c r="G31" s="85"/>
      <c r="H31" s="85"/>
      <c r="I31" s="85"/>
    </row>
    <row r="32" spans="1:11" s="29" customFormat="1" ht="40.5" customHeight="1" x14ac:dyDescent="0.2">
      <c r="A32" s="37">
        <v>14</v>
      </c>
      <c r="B32" s="28" t="s">
        <v>36</v>
      </c>
      <c r="C32" s="88">
        <v>60.86</v>
      </c>
      <c r="D32" s="88"/>
      <c r="E32" s="88"/>
      <c r="F32" s="88"/>
      <c r="G32" s="88"/>
      <c r="H32" s="88"/>
      <c r="I32" s="88"/>
    </row>
    <row r="33" spans="1:9" s="29" customFormat="1" ht="38.25" x14ac:dyDescent="0.2">
      <c r="A33" s="27">
        <v>15</v>
      </c>
      <c r="B33" s="28" t="s">
        <v>35</v>
      </c>
      <c r="C33" s="88">
        <v>67.64</v>
      </c>
      <c r="D33" s="88"/>
      <c r="E33" s="88"/>
      <c r="F33" s="88"/>
      <c r="G33" s="88"/>
      <c r="H33" s="88"/>
      <c r="I33" s="88"/>
    </row>
    <row r="34" spans="1:9" s="29" customFormat="1" ht="38.25" x14ac:dyDescent="0.2">
      <c r="A34" s="27">
        <v>16</v>
      </c>
      <c r="B34" s="28" t="s">
        <v>34</v>
      </c>
      <c r="C34" s="101" t="s">
        <v>0</v>
      </c>
      <c r="D34" s="101"/>
      <c r="E34" s="101"/>
      <c r="F34" s="101"/>
      <c r="G34" s="101"/>
      <c r="H34" s="101"/>
      <c r="I34" s="101"/>
    </row>
    <row r="35" spans="1:9" s="29" customFormat="1" ht="41.25" customHeight="1" x14ac:dyDescent="0.2">
      <c r="A35" s="27">
        <v>17</v>
      </c>
      <c r="B35" s="28" t="s">
        <v>33</v>
      </c>
      <c r="C35" s="101" t="s">
        <v>161</v>
      </c>
      <c r="D35" s="101"/>
      <c r="E35" s="101"/>
      <c r="F35" s="101"/>
      <c r="G35" s="101"/>
      <c r="H35" s="101"/>
      <c r="I35" s="101"/>
    </row>
    <row r="36" spans="1:9" s="29" customFormat="1" ht="53.25" customHeight="1" x14ac:dyDescent="0.2">
      <c r="A36" s="27">
        <v>18</v>
      </c>
      <c r="B36" s="28" t="s">
        <v>32</v>
      </c>
      <c r="C36" s="86" t="s">
        <v>31</v>
      </c>
      <c r="D36" s="121"/>
      <c r="E36" s="121"/>
      <c r="F36" s="121"/>
      <c r="G36" s="121"/>
      <c r="H36" s="121"/>
      <c r="I36" s="87"/>
    </row>
    <row r="37" spans="1:9" s="29" customFormat="1" ht="12.75" x14ac:dyDescent="0.2">
      <c r="A37" s="125" t="s">
        <v>30</v>
      </c>
      <c r="B37" s="125" t="s">
        <v>29</v>
      </c>
      <c r="C37" s="41" t="s">
        <v>127</v>
      </c>
      <c r="D37" s="109" t="s">
        <v>128</v>
      </c>
      <c r="E37" s="109"/>
      <c r="F37" s="109" t="s">
        <v>129</v>
      </c>
      <c r="G37" s="109"/>
      <c r="H37" s="109" t="s">
        <v>130</v>
      </c>
      <c r="I37" s="109"/>
    </row>
    <row r="38" spans="1:9" s="29" customFormat="1" ht="12.75" x14ac:dyDescent="0.2">
      <c r="A38" s="126"/>
      <c r="B38" s="126"/>
      <c r="C38" s="63">
        <v>218236</v>
      </c>
      <c r="D38" s="89">
        <f>C38</f>
        <v>218236</v>
      </c>
      <c r="E38" s="107"/>
      <c r="F38" s="128" t="s">
        <v>0</v>
      </c>
      <c r="G38" s="107"/>
      <c r="H38" s="128" t="s">
        <v>0</v>
      </c>
      <c r="I38" s="107"/>
    </row>
    <row r="39" spans="1:9" s="29" customFormat="1" ht="15" customHeight="1" x14ac:dyDescent="0.2">
      <c r="A39" s="125" t="s">
        <v>28</v>
      </c>
      <c r="B39" s="125" t="s">
        <v>27</v>
      </c>
      <c r="C39" s="62" t="s">
        <v>127</v>
      </c>
      <c r="D39" s="109" t="s">
        <v>128</v>
      </c>
      <c r="E39" s="109"/>
      <c r="F39" s="109" t="s">
        <v>129</v>
      </c>
      <c r="G39" s="109"/>
      <c r="H39" s="109" t="s">
        <v>130</v>
      </c>
      <c r="I39" s="109"/>
    </row>
    <row r="40" spans="1:9" s="29" customFormat="1" ht="12.75" x14ac:dyDescent="0.2">
      <c r="A40" s="126"/>
      <c r="B40" s="126"/>
      <c r="C40" s="63">
        <v>218236</v>
      </c>
      <c r="D40" s="89">
        <f>C40</f>
        <v>218236</v>
      </c>
      <c r="E40" s="107"/>
      <c r="F40" s="128" t="s">
        <v>0</v>
      </c>
      <c r="G40" s="107"/>
      <c r="H40" s="128" t="s">
        <v>0</v>
      </c>
      <c r="I40" s="107"/>
    </row>
    <row r="41" spans="1:9" s="29" customFormat="1" ht="28.5" x14ac:dyDescent="0.2">
      <c r="A41" s="27">
        <v>19</v>
      </c>
      <c r="B41" s="28" t="s">
        <v>122</v>
      </c>
      <c r="C41" s="27" t="s">
        <v>26</v>
      </c>
      <c r="D41" s="27" t="s">
        <v>25</v>
      </c>
      <c r="E41" s="27" t="s">
        <v>24</v>
      </c>
      <c r="F41" s="104" t="s">
        <v>23</v>
      </c>
      <c r="G41" s="104"/>
      <c r="H41" s="104"/>
      <c r="I41" s="104"/>
    </row>
    <row r="42" spans="1:9" s="29" customFormat="1" ht="51" x14ac:dyDescent="0.2">
      <c r="A42" s="39" t="s">
        <v>22</v>
      </c>
      <c r="B42" s="48" t="s">
        <v>76</v>
      </c>
      <c r="C42" s="44" t="s">
        <v>75</v>
      </c>
      <c r="D42" s="62">
        <v>375</v>
      </c>
      <c r="E42" s="62">
        <v>341</v>
      </c>
      <c r="F42" s="86" t="s">
        <v>0</v>
      </c>
      <c r="G42" s="121"/>
      <c r="H42" s="121"/>
      <c r="I42" s="87"/>
    </row>
    <row r="43" spans="1:9" s="29" customFormat="1" ht="114.75" x14ac:dyDescent="0.2">
      <c r="A43" s="27">
        <v>20</v>
      </c>
      <c r="B43" s="28" t="s">
        <v>123</v>
      </c>
      <c r="C43" s="40" t="s">
        <v>19</v>
      </c>
      <c r="D43" s="40" t="s">
        <v>18</v>
      </c>
      <c r="E43" s="40" t="s">
        <v>17</v>
      </c>
      <c r="F43" s="40" t="s">
        <v>16</v>
      </c>
      <c r="G43" s="40" t="s">
        <v>15</v>
      </c>
      <c r="H43" s="40" t="s">
        <v>14</v>
      </c>
      <c r="I43" s="40" t="s">
        <v>13</v>
      </c>
    </row>
    <row r="44" spans="1:9" s="29" customFormat="1" ht="12.75" x14ac:dyDescent="0.2">
      <c r="A44" s="39" t="s">
        <v>12</v>
      </c>
      <c r="B44" s="49" t="s">
        <v>0</v>
      </c>
      <c r="C44" s="45" t="s">
        <v>0</v>
      </c>
      <c r="D44" s="45" t="s">
        <v>0</v>
      </c>
      <c r="E44" s="45" t="s">
        <v>0</v>
      </c>
      <c r="F44" s="45" t="s">
        <v>0</v>
      </c>
      <c r="G44" s="45" t="s">
        <v>0</v>
      </c>
      <c r="H44" s="45" t="s">
        <v>0</v>
      </c>
      <c r="I44" s="45" t="s">
        <v>0</v>
      </c>
    </row>
    <row r="45" spans="1:9" s="29" customFormat="1" ht="91.5" customHeight="1" x14ac:dyDescent="0.2">
      <c r="A45" s="27">
        <v>21</v>
      </c>
      <c r="B45" s="28" t="s">
        <v>10</v>
      </c>
      <c r="C45" s="101" t="s">
        <v>136</v>
      </c>
      <c r="D45" s="101"/>
      <c r="E45" s="101"/>
      <c r="F45" s="101"/>
      <c r="G45" s="101"/>
      <c r="H45" s="101"/>
      <c r="I45" s="101"/>
    </row>
    <row r="46" spans="1:9" s="29" customFormat="1" ht="92.25" customHeight="1" x14ac:dyDescent="0.2">
      <c r="A46" s="27">
        <v>22</v>
      </c>
      <c r="B46" s="28" t="s">
        <v>9</v>
      </c>
      <c r="C46" s="101" t="s">
        <v>136</v>
      </c>
      <c r="D46" s="101"/>
      <c r="E46" s="101"/>
      <c r="F46" s="101"/>
      <c r="G46" s="101"/>
      <c r="H46" s="101"/>
      <c r="I46" s="101"/>
    </row>
    <row r="47" spans="1:9" s="29" customFormat="1" ht="63.75" x14ac:dyDescent="0.2">
      <c r="A47" s="27">
        <v>23</v>
      </c>
      <c r="B47" s="40" t="s">
        <v>7</v>
      </c>
      <c r="C47" s="132" t="s">
        <v>0</v>
      </c>
      <c r="D47" s="132"/>
      <c r="E47" s="132"/>
      <c r="F47" s="132"/>
      <c r="G47" s="132"/>
      <c r="H47" s="132"/>
      <c r="I47" s="132"/>
    </row>
    <row r="48" spans="1:9" s="29" customFormat="1" ht="40.5" customHeight="1" x14ac:dyDescent="0.2">
      <c r="A48" s="27">
        <v>24</v>
      </c>
      <c r="B48" s="40" t="s">
        <v>6</v>
      </c>
      <c r="C48" s="101" t="s">
        <v>0</v>
      </c>
      <c r="D48" s="101"/>
      <c r="E48" s="101"/>
      <c r="F48" s="101"/>
      <c r="G48" s="101"/>
      <c r="H48" s="101"/>
      <c r="I48" s="101"/>
    </row>
    <row r="49" spans="1:13" s="29" customFormat="1" ht="38.25" x14ac:dyDescent="0.2">
      <c r="A49" s="104">
        <v>25</v>
      </c>
      <c r="B49" s="28" t="s">
        <v>5</v>
      </c>
      <c r="C49" s="100" t="s">
        <v>4</v>
      </c>
      <c r="D49" s="100"/>
      <c r="E49" s="100"/>
      <c r="F49" s="100"/>
      <c r="G49" s="100" t="s">
        <v>3</v>
      </c>
      <c r="H49" s="100"/>
      <c r="I49" s="100"/>
    </row>
    <row r="50" spans="1:13" s="29" customFormat="1" ht="27.6" customHeight="1" x14ac:dyDescent="0.2">
      <c r="A50" s="104"/>
      <c r="B50" s="28" t="s">
        <v>2</v>
      </c>
      <c r="C50" s="86" t="s">
        <v>74</v>
      </c>
      <c r="D50" s="121"/>
      <c r="E50" s="121"/>
      <c r="F50" s="87"/>
      <c r="G50" s="121" t="s">
        <v>73</v>
      </c>
      <c r="H50" s="121"/>
      <c r="I50" s="133"/>
      <c r="K50" s="131"/>
      <c r="L50" s="131"/>
      <c r="M50" s="131"/>
    </row>
    <row r="51" spans="1:13" s="29" customFormat="1" ht="41.25" x14ac:dyDescent="0.2">
      <c r="A51" s="104"/>
      <c r="B51" s="28" t="s">
        <v>124</v>
      </c>
      <c r="C51" s="86" t="s">
        <v>74</v>
      </c>
      <c r="D51" s="121"/>
      <c r="E51" s="121"/>
      <c r="F51" s="87"/>
      <c r="G51" s="121" t="s">
        <v>73</v>
      </c>
      <c r="H51" s="121"/>
      <c r="I51" s="133"/>
      <c r="K51" s="131"/>
      <c r="L51" s="131"/>
      <c r="M51" s="131"/>
    </row>
    <row r="52" spans="1:13" s="29" customFormat="1" ht="65.25" customHeight="1" x14ac:dyDescent="0.2">
      <c r="A52" s="104"/>
      <c r="B52" s="28" t="s">
        <v>1</v>
      </c>
      <c r="C52" s="101" t="s">
        <v>0</v>
      </c>
      <c r="D52" s="101"/>
      <c r="E52" s="101"/>
      <c r="F52" s="101"/>
      <c r="G52" s="101" t="s">
        <v>0</v>
      </c>
      <c r="H52" s="101"/>
      <c r="I52" s="101"/>
    </row>
    <row r="53" spans="1:13" x14ac:dyDescent="0.25">
      <c r="A53" s="102" t="s">
        <v>125</v>
      </c>
      <c r="B53" s="102"/>
      <c r="C53" s="102"/>
      <c r="D53" s="102"/>
      <c r="E53" s="102"/>
      <c r="F53" s="102"/>
      <c r="G53" s="102"/>
      <c r="H53" s="102"/>
      <c r="I53" s="102"/>
    </row>
    <row r="54" spans="1:13" ht="16.5" x14ac:dyDescent="0.25">
      <c r="A54" s="103" t="s">
        <v>126</v>
      </c>
      <c r="B54" s="103"/>
      <c r="C54" s="103"/>
      <c r="D54" s="103"/>
      <c r="E54" s="103"/>
      <c r="F54" s="103"/>
      <c r="G54" s="103"/>
      <c r="H54" s="103"/>
      <c r="I54" s="103"/>
    </row>
  </sheetData>
  <mergeCells count="76">
    <mergeCell ref="A37:A38"/>
    <mergeCell ref="B37:B38"/>
    <mergeCell ref="D39:E39"/>
    <mergeCell ref="F39:G39"/>
    <mergeCell ref="H39:I39"/>
    <mergeCell ref="A39:A40"/>
    <mergeCell ref="B39:B40"/>
    <mergeCell ref="F38:G38"/>
    <mergeCell ref="H38:I38"/>
    <mergeCell ref="D40:E40"/>
    <mergeCell ref="F40:G40"/>
    <mergeCell ref="D37:E37"/>
    <mergeCell ref="F37:G37"/>
    <mergeCell ref="H37:I37"/>
    <mergeCell ref="K50:M51"/>
    <mergeCell ref="A53:I53"/>
    <mergeCell ref="A54:I54"/>
    <mergeCell ref="C47:I47"/>
    <mergeCell ref="C48:I48"/>
    <mergeCell ref="A49:A52"/>
    <mergeCell ref="C49:F49"/>
    <mergeCell ref="G49:I49"/>
    <mergeCell ref="C50:F50"/>
    <mergeCell ref="G50:I50"/>
    <mergeCell ref="C51:F51"/>
    <mergeCell ref="G51:I51"/>
    <mergeCell ref="C52:F52"/>
    <mergeCell ref="G52:I52"/>
    <mergeCell ref="A3:I3"/>
    <mergeCell ref="C9:I9"/>
    <mergeCell ref="A2:I2"/>
    <mergeCell ref="C10:I10"/>
    <mergeCell ref="C11:I11"/>
    <mergeCell ref="A4:I4"/>
    <mergeCell ref="A7:I7"/>
    <mergeCell ref="C12:I12"/>
    <mergeCell ref="C13:E13"/>
    <mergeCell ref="F13:I13"/>
    <mergeCell ref="C14:E14"/>
    <mergeCell ref="C15:I15"/>
    <mergeCell ref="F14:I14"/>
    <mergeCell ref="C16:I16"/>
    <mergeCell ref="C19:I19"/>
    <mergeCell ref="C20:I20"/>
    <mergeCell ref="C17:I17"/>
    <mergeCell ref="C18:I18"/>
    <mergeCell ref="C30:I30"/>
    <mergeCell ref="C31:I31"/>
    <mergeCell ref="C32:I32"/>
    <mergeCell ref="H21:I21"/>
    <mergeCell ref="D22:E22"/>
    <mergeCell ref="F22:G22"/>
    <mergeCell ref="H22:I22"/>
    <mergeCell ref="D21:E21"/>
    <mergeCell ref="F21:G21"/>
    <mergeCell ref="C27:I27"/>
    <mergeCell ref="C23:I23"/>
    <mergeCell ref="C24:I24"/>
    <mergeCell ref="C25:I25"/>
    <mergeCell ref="C26:I26"/>
    <mergeCell ref="H1:I1"/>
    <mergeCell ref="F41:I41"/>
    <mergeCell ref="F42:I42"/>
    <mergeCell ref="C45:I45"/>
    <mergeCell ref="C46:I46"/>
    <mergeCell ref="A6:I6"/>
    <mergeCell ref="C34:I34"/>
    <mergeCell ref="C35:I35"/>
    <mergeCell ref="C36:I36"/>
    <mergeCell ref="A21:A22"/>
    <mergeCell ref="B21:B22"/>
    <mergeCell ref="H40:I40"/>
    <mergeCell ref="C28:I28"/>
    <mergeCell ref="C33:I33"/>
    <mergeCell ref="D38:E38"/>
    <mergeCell ref="C29:I29"/>
  </mergeCells>
  <printOptions horizontalCentered="1"/>
  <pageMargins left="0.31496062992125984" right="0.31496062992125984" top="0.35433070866141736" bottom="0.35433070866141736" header="0.31496062992125984" footer="0.11811023622047245"/>
  <pageSetup paperSize="9" scale="6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13"/>
  <sheetViews>
    <sheetView workbookViewId="0">
      <pane ySplit="16" topLeftCell="A20" activePane="bottomLeft" state="frozen"/>
      <selection pane="bottomLeft" activeCell="AA21" sqref="AA21"/>
    </sheetView>
  </sheetViews>
  <sheetFormatPr defaultColWidth="8.85546875" defaultRowHeight="15" x14ac:dyDescent="0.25"/>
  <cols>
    <col min="1" max="1" width="3.7109375" style="1" customWidth="1"/>
    <col min="2" max="2" width="15.85546875" style="1" customWidth="1"/>
    <col min="3" max="3" width="3.28515625" style="1" customWidth="1"/>
    <col min="4" max="4" width="14.85546875" style="1" customWidth="1"/>
    <col min="5" max="5" width="19" style="1" customWidth="1"/>
    <col min="6" max="6" width="9.5703125" style="1" customWidth="1"/>
    <col min="7" max="7" width="8.42578125" style="1" customWidth="1"/>
    <col min="8" max="8" width="9" style="1" customWidth="1"/>
    <col min="9" max="9" width="8.7109375" style="1" customWidth="1"/>
    <col min="10" max="12" width="5.42578125" style="1" customWidth="1"/>
    <col min="13" max="13" width="9.7109375" style="1" customWidth="1"/>
    <col min="14" max="14" width="8.85546875" style="1" customWidth="1"/>
    <col min="15" max="15" width="8.5703125" style="1" customWidth="1"/>
    <col min="16" max="16" width="10" style="1" customWidth="1"/>
    <col min="17" max="17" width="8.7109375" style="1" customWidth="1"/>
    <col min="18" max="20" width="5.42578125" style="1" customWidth="1"/>
    <col min="21" max="21" width="14.42578125" style="1" customWidth="1"/>
    <col min="22" max="22" width="8.140625" style="1" customWidth="1"/>
    <col min="23" max="23" width="7.140625" style="1" customWidth="1"/>
    <col min="24" max="24" width="10" style="1" customWidth="1"/>
    <col min="25" max="25" width="10.42578125" style="1" customWidth="1"/>
    <col min="26" max="16384" width="8.85546875" style="1"/>
  </cols>
  <sheetData>
    <row r="1" spans="1:25" x14ac:dyDescent="0.25">
      <c r="X1" s="116" t="s">
        <v>163</v>
      </c>
      <c r="Y1" s="116"/>
    </row>
    <row r="2" spans="1:25" x14ac:dyDescent="0.25">
      <c r="A2" s="138" t="s">
        <v>107</v>
      </c>
      <c r="B2" s="138"/>
      <c r="C2" s="138"/>
      <c r="D2" s="138"/>
      <c r="E2" s="138"/>
      <c r="F2" s="138"/>
      <c r="G2" s="138"/>
      <c r="H2" s="138"/>
      <c r="I2" s="138"/>
      <c r="J2" s="138"/>
      <c r="K2" s="138"/>
      <c r="L2" s="138"/>
      <c r="M2" s="138"/>
      <c r="N2" s="138"/>
      <c r="O2" s="138"/>
      <c r="P2" s="138"/>
      <c r="Q2" s="138"/>
      <c r="R2" s="138"/>
      <c r="S2" s="138"/>
      <c r="T2" s="138"/>
      <c r="U2" s="138"/>
      <c r="V2" s="138"/>
      <c r="W2" s="138"/>
      <c r="X2" s="138"/>
      <c r="Y2" s="138"/>
    </row>
    <row r="3" spans="1:25" ht="13.9" customHeight="1" x14ac:dyDescent="0.25">
      <c r="A3" s="138" t="s">
        <v>106</v>
      </c>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5" ht="13.9" customHeight="1" x14ac:dyDescent="0.25">
      <c r="A4" s="138" t="s">
        <v>105</v>
      </c>
      <c r="B4" s="138"/>
      <c r="C4" s="138"/>
      <c r="D4" s="138"/>
      <c r="E4" s="138"/>
      <c r="F4" s="138"/>
      <c r="G4" s="138"/>
      <c r="H4" s="138"/>
      <c r="I4" s="138"/>
      <c r="J4" s="138"/>
      <c r="K4" s="138"/>
      <c r="L4" s="138"/>
      <c r="M4" s="138"/>
      <c r="N4" s="138"/>
      <c r="O4" s="138"/>
      <c r="P4" s="138"/>
      <c r="Q4" s="138"/>
      <c r="R4" s="138"/>
      <c r="S4" s="138"/>
      <c r="T4" s="138"/>
      <c r="U4" s="138"/>
      <c r="V4" s="138"/>
      <c r="W4" s="138"/>
      <c r="X4" s="138"/>
      <c r="Y4" s="138"/>
    </row>
    <row r="6" spans="1:25" ht="13.9" customHeight="1" x14ac:dyDescent="0.25">
      <c r="A6" s="123" t="s">
        <v>71</v>
      </c>
      <c r="B6" s="123"/>
      <c r="C6" s="123"/>
      <c r="D6" s="123"/>
      <c r="E6" s="123"/>
      <c r="F6" s="123"/>
      <c r="G6" s="123"/>
      <c r="H6" s="123"/>
      <c r="I6" s="123"/>
      <c r="J6" s="123"/>
      <c r="K6" s="123"/>
      <c r="L6" s="123"/>
      <c r="M6" s="123"/>
      <c r="N6" s="123"/>
      <c r="O6" s="123"/>
      <c r="P6" s="123"/>
      <c r="Q6" s="123"/>
      <c r="R6" s="123"/>
      <c r="S6" s="123"/>
      <c r="T6" s="123"/>
      <c r="U6" s="123"/>
      <c r="V6" s="123"/>
      <c r="W6" s="123"/>
      <c r="X6" s="123"/>
      <c r="Y6" s="123"/>
    </row>
    <row r="7" spans="1:25" ht="13.9" customHeight="1" x14ac:dyDescent="0.25">
      <c r="A7" s="138" t="s">
        <v>70</v>
      </c>
      <c r="B7" s="138"/>
      <c r="C7" s="138"/>
      <c r="D7" s="138"/>
      <c r="E7" s="138"/>
      <c r="F7" s="138"/>
      <c r="G7" s="138"/>
      <c r="H7" s="138"/>
      <c r="I7" s="138"/>
      <c r="J7" s="138"/>
      <c r="K7" s="138"/>
      <c r="L7" s="138"/>
      <c r="M7" s="138"/>
      <c r="N7" s="138"/>
      <c r="O7" s="138"/>
      <c r="P7" s="138"/>
      <c r="Q7" s="138"/>
      <c r="R7" s="138"/>
      <c r="S7" s="138"/>
      <c r="T7" s="138"/>
      <c r="U7" s="138"/>
      <c r="V7" s="138"/>
      <c r="W7" s="138"/>
      <c r="X7" s="138"/>
      <c r="Y7" s="138"/>
    </row>
    <row r="9" spans="1:25" ht="13.9" customHeight="1" x14ac:dyDescent="0.25">
      <c r="A9" s="138" t="s">
        <v>165</v>
      </c>
      <c r="B9" s="138"/>
      <c r="C9" s="138"/>
      <c r="D9" s="138"/>
      <c r="E9" s="138"/>
      <c r="F9" s="138"/>
      <c r="G9" s="138"/>
      <c r="H9" s="138"/>
      <c r="I9" s="138"/>
      <c r="J9" s="138"/>
      <c r="K9" s="138"/>
      <c r="L9" s="138"/>
      <c r="M9" s="138"/>
      <c r="N9" s="138"/>
      <c r="O9" s="138"/>
      <c r="P9" s="138"/>
      <c r="Q9" s="138"/>
      <c r="R9" s="138"/>
      <c r="S9" s="138"/>
      <c r="T9" s="138"/>
      <c r="U9" s="138"/>
      <c r="V9" s="138"/>
      <c r="W9" s="138"/>
      <c r="X9" s="138"/>
      <c r="Y9" s="138"/>
    </row>
    <row r="11" spans="1:25" s="2" customFormat="1" ht="15.6" customHeight="1" x14ac:dyDescent="0.2">
      <c r="A11" s="139" t="s">
        <v>103</v>
      </c>
      <c r="B11" s="139" t="s">
        <v>104</v>
      </c>
      <c r="C11" s="139" t="s">
        <v>103</v>
      </c>
      <c r="D11" s="139" t="s">
        <v>102</v>
      </c>
      <c r="E11" s="139" t="s">
        <v>101</v>
      </c>
      <c r="F11" s="139" t="s">
        <v>100</v>
      </c>
      <c r="G11" s="139"/>
      <c r="H11" s="139"/>
      <c r="I11" s="139"/>
      <c r="J11" s="139"/>
      <c r="K11" s="139"/>
      <c r="L11" s="139"/>
      <c r="M11" s="139" t="s">
        <v>99</v>
      </c>
      <c r="N11" s="139"/>
      <c r="O11" s="139"/>
      <c r="P11" s="139"/>
      <c r="Q11" s="139"/>
      <c r="R11" s="139"/>
      <c r="S11" s="139"/>
      <c r="T11" s="139"/>
      <c r="U11" s="139" t="s">
        <v>98</v>
      </c>
      <c r="V11" s="139"/>
      <c r="W11" s="139"/>
      <c r="X11" s="139"/>
      <c r="Y11" s="139"/>
    </row>
    <row r="12" spans="1:25" s="2" customFormat="1" ht="25.9" customHeight="1" x14ac:dyDescent="0.2">
      <c r="A12" s="139"/>
      <c r="B12" s="139"/>
      <c r="C12" s="139"/>
      <c r="D12" s="139"/>
      <c r="E12" s="139"/>
      <c r="F12" s="139" t="s">
        <v>97</v>
      </c>
      <c r="G12" s="139"/>
      <c r="H12" s="139"/>
      <c r="I12" s="139"/>
      <c r="J12" s="139" t="s">
        <v>96</v>
      </c>
      <c r="K12" s="139"/>
      <c r="L12" s="139"/>
      <c r="M12" s="139" t="s">
        <v>97</v>
      </c>
      <c r="N12" s="139"/>
      <c r="O12" s="139"/>
      <c r="P12" s="139"/>
      <c r="Q12" s="139"/>
      <c r="R12" s="139" t="s">
        <v>140</v>
      </c>
      <c r="S12" s="139"/>
      <c r="T12" s="139"/>
      <c r="U12" s="139" t="s">
        <v>109</v>
      </c>
      <c r="V12" s="139"/>
      <c r="W12" s="139"/>
      <c r="X12" s="139" t="s">
        <v>95</v>
      </c>
      <c r="Y12" s="139" t="s">
        <v>94</v>
      </c>
    </row>
    <row r="13" spans="1:25" s="2" customFormat="1" ht="19.899999999999999" customHeight="1" x14ac:dyDescent="0.2">
      <c r="A13" s="139"/>
      <c r="B13" s="139"/>
      <c r="C13" s="139"/>
      <c r="D13" s="139"/>
      <c r="E13" s="139"/>
      <c r="F13" s="139" t="s">
        <v>89</v>
      </c>
      <c r="G13" s="139" t="s">
        <v>88</v>
      </c>
      <c r="H13" s="139"/>
      <c r="I13" s="139"/>
      <c r="J13" s="139"/>
      <c r="K13" s="139"/>
      <c r="L13" s="139"/>
      <c r="M13" s="139" t="s">
        <v>116</v>
      </c>
      <c r="N13" s="140" t="s">
        <v>93</v>
      </c>
      <c r="O13" s="140"/>
      <c r="P13" s="140"/>
      <c r="Q13" s="140"/>
      <c r="R13" s="139"/>
      <c r="S13" s="139"/>
      <c r="T13" s="139"/>
      <c r="U13" s="139" t="s">
        <v>92</v>
      </c>
      <c r="V13" s="139" t="s">
        <v>91</v>
      </c>
      <c r="W13" s="139" t="s">
        <v>90</v>
      </c>
      <c r="X13" s="139"/>
      <c r="Y13" s="139"/>
    </row>
    <row r="14" spans="1:25" s="2" customFormat="1" ht="15.6" customHeight="1" x14ac:dyDescent="0.2">
      <c r="A14" s="139"/>
      <c r="B14" s="139"/>
      <c r="C14" s="139"/>
      <c r="D14" s="139"/>
      <c r="E14" s="139"/>
      <c r="F14" s="139"/>
      <c r="G14" s="139"/>
      <c r="H14" s="139"/>
      <c r="I14" s="139"/>
      <c r="J14" s="139"/>
      <c r="K14" s="139"/>
      <c r="L14" s="139"/>
      <c r="M14" s="139"/>
      <c r="N14" s="139" t="s">
        <v>89</v>
      </c>
      <c r="O14" s="139" t="s">
        <v>88</v>
      </c>
      <c r="P14" s="139"/>
      <c r="Q14" s="139"/>
      <c r="R14" s="139"/>
      <c r="S14" s="139"/>
      <c r="T14" s="139"/>
      <c r="U14" s="139"/>
      <c r="V14" s="139"/>
      <c r="W14" s="139"/>
      <c r="X14" s="139"/>
      <c r="Y14" s="139"/>
    </row>
    <row r="15" spans="1:25" s="2" customFormat="1" ht="30.75" customHeight="1" x14ac:dyDescent="0.2">
      <c r="A15" s="139"/>
      <c r="B15" s="139"/>
      <c r="C15" s="139"/>
      <c r="D15" s="139"/>
      <c r="E15" s="139"/>
      <c r="F15" s="139"/>
      <c r="G15" s="11" t="s">
        <v>117</v>
      </c>
      <c r="H15" s="11" t="s">
        <v>118</v>
      </c>
      <c r="I15" s="11" t="s">
        <v>119</v>
      </c>
      <c r="J15" s="11" t="s">
        <v>117</v>
      </c>
      <c r="K15" s="11" t="s">
        <v>118</v>
      </c>
      <c r="L15" s="11" t="s">
        <v>119</v>
      </c>
      <c r="M15" s="139"/>
      <c r="N15" s="139"/>
      <c r="O15" s="11" t="s">
        <v>117</v>
      </c>
      <c r="P15" s="11" t="s">
        <v>118</v>
      </c>
      <c r="Q15" s="11" t="s">
        <v>119</v>
      </c>
      <c r="R15" s="11" t="s">
        <v>117</v>
      </c>
      <c r="S15" s="11" t="s">
        <v>118</v>
      </c>
      <c r="T15" s="11" t="s">
        <v>119</v>
      </c>
      <c r="U15" s="139"/>
      <c r="V15" s="139"/>
      <c r="W15" s="139"/>
      <c r="X15" s="139"/>
      <c r="Y15" s="139"/>
    </row>
    <row r="16" spans="1:25" s="4" customFormat="1" ht="10.15" x14ac:dyDescent="0.3">
      <c r="A16" s="11">
        <v>1</v>
      </c>
      <c r="B16" s="11">
        <v>2</v>
      </c>
      <c r="C16" s="11">
        <v>3</v>
      </c>
      <c r="D16" s="11">
        <v>4</v>
      </c>
      <c r="E16" s="11">
        <v>5</v>
      </c>
      <c r="F16" s="11">
        <v>6</v>
      </c>
      <c r="G16" s="11">
        <v>7</v>
      </c>
      <c r="H16" s="11">
        <v>8</v>
      </c>
      <c r="I16" s="11">
        <v>9</v>
      </c>
      <c r="J16" s="11">
        <v>10</v>
      </c>
      <c r="K16" s="11">
        <v>11</v>
      </c>
      <c r="L16" s="11">
        <v>12</v>
      </c>
      <c r="M16" s="11">
        <v>13</v>
      </c>
      <c r="N16" s="11">
        <v>14</v>
      </c>
      <c r="O16" s="11">
        <v>15</v>
      </c>
      <c r="P16" s="11">
        <v>16</v>
      </c>
      <c r="Q16" s="11">
        <v>17</v>
      </c>
      <c r="R16" s="11">
        <v>18</v>
      </c>
      <c r="S16" s="11">
        <v>19</v>
      </c>
      <c r="T16" s="11">
        <v>20</v>
      </c>
      <c r="U16" s="11">
        <v>21</v>
      </c>
      <c r="V16" s="11">
        <v>22</v>
      </c>
      <c r="W16" s="11">
        <v>23</v>
      </c>
      <c r="X16" s="11">
        <v>24</v>
      </c>
      <c r="Y16" s="11">
        <v>25</v>
      </c>
    </row>
    <row r="17" spans="1:25" s="4" customFormat="1" ht="11.25" x14ac:dyDescent="0.25">
      <c r="A17" s="142" t="s">
        <v>169</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row>
    <row r="18" spans="1:25" s="2" customFormat="1" ht="11.25" x14ac:dyDescent="0.2">
      <c r="A18" s="144" t="s">
        <v>87</v>
      </c>
      <c r="B18" s="144" t="s">
        <v>83</v>
      </c>
      <c r="C18" s="143" t="s">
        <v>81</v>
      </c>
      <c r="D18" s="143"/>
      <c r="E18" s="143"/>
      <c r="F18" s="12">
        <f>SUM(G18:I18)</f>
        <v>127773.1</v>
      </c>
      <c r="G18" s="12">
        <f t="shared" ref="G18:M18" si="0">G19</f>
        <v>93913.1</v>
      </c>
      <c r="H18" s="12">
        <f t="shared" si="0"/>
        <v>31304.400000000001</v>
      </c>
      <c r="I18" s="12">
        <f t="shared" si="0"/>
        <v>2555.6</v>
      </c>
      <c r="J18" s="12">
        <f t="shared" si="0"/>
        <v>73.499899431100914</v>
      </c>
      <c r="K18" s="12">
        <f t="shared" si="0"/>
        <v>24.499992564945202</v>
      </c>
      <c r="L18" s="12">
        <f t="shared" si="0"/>
        <v>2.0001080039538839</v>
      </c>
      <c r="M18" s="12">
        <f t="shared" si="0"/>
        <v>68931.89</v>
      </c>
      <c r="N18" s="12">
        <f>SUM(O18:Q18)</f>
        <v>70338.740000000005</v>
      </c>
      <c r="O18" s="12">
        <f t="shared" ref="O18:X18" si="1">O19</f>
        <v>51698.9</v>
      </c>
      <c r="P18" s="12">
        <f t="shared" si="1"/>
        <v>17232.990000000002</v>
      </c>
      <c r="Q18" s="12">
        <f t="shared" si="1"/>
        <v>1406.85</v>
      </c>
      <c r="R18" s="12">
        <f t="shared" si="1"/>
        <v>73.499894936986351</v>
      </c>
      <c r="S18" s="12">
        <f t="shared" si="1"/>
        <v>24.499998151800842</v>
      </c>
      <c r="T18" s="12">
        <f t="shared" si="1"/>
        <v>2.0001069112127965</v>
      </c>
      <c r="U18" s="13" t="str">
        <f t="shared" si="1"/>
        <v>Ввод жилья</v>
      </c>
      <c r="V18" s="13" t="str">
        <f t="shared" si="1"/>
        <v>тыс. кв. м</v>
      </c>
      <c r="W18" s="14">
        <f t="shared" si="1"/>
        <v>61.94</v>
      </c>
      <c r="X18" s="14">
        <f t="shared" si="1"/>
        <v>62.256</v>
      </c>
      <c r="Y18" s="15"/>
    </row>
    <row r="19" spans="1:25" s="2" customFormat="1" ht="124.5" customHeight="1" x14ac:dyDescent="0.2">
      <c r="A19" s="144"/>
      <c r="B19" s="144"/>
      <c r="C19" s="16">
        <v>1</v>
      </c>
      <c r="D19" s="16" t="s">
        <v>86</v>
      </c>
      <c r="E19" s="16" t="s">
        <v>151</v>
      </c>
      <c r="F19" s="17">
        <f>SUM(G19:I19)</f>
        <v>127773.1</v>
      </c>
      <c r="G19" s="17">
        <v>93913.1</v>
      </c>
      <c r="H19" s="17">
        <v>31304.400000000001</v>
      </c>
      <c r="I19" s="17">
        <v>2555.6</v>
      </c>
      <c r="J19" s="61">
        <f>G19/F19*100</f>
        <v>73.499899431100914</v>
      </c>
      <c r="K19" s="61">
        <f>H19/F19*100</f>
        <v>24.499992564945202</v>
      </c>
      <c r="L19" s="61">
        <f>I19/F19*100</f>
        <v>2.0001080039538839</v>
      </c>
      <c r="M19" s="61">
        <f>O19+P19</f>
        <v>68931.89</v>
      </c>
      <c r="N19" s="17">
        <f>O19+P19+Q19</f>
        <v>70338.740000000005</v>
      </c>
      <c r="O19" s="17">
        <v>51698.9</v>
      </c>
      <c r="P19" s="17">
        <v>17232.990000000002</v>
      </c>
      <c r="Q19" s="17">
        <v>1406.85</v>
      </c>
      <c r="R19" s="61">
        <f>O19/N19*100</f>
        <v>73.499894936986351</v>
      </c>
      <c r="S19" s="61">
        <f>P19/N19*100</f>
        <v>24.499998151800842</v>
      </c>
      <c r="T19" s="61">
        <f>Q19/N19*100</f>
        <v>2.0001069112127965</v>
      </c>
      <c r="U19" s="16" t="s">
        <v>85</v>
      </c>
      <c r="V19" s="16" t="s">
        <v>84</v>
      </c>
      <c r="W19" s="18">
        <v>61.94</v>
      </c>
      <c r="X19" s="18">
        <v>62.256</v>
      </c>
      <c r="Y19" s="19"/>
    </row>
    <row r="20" spans="1:25" s="2" customFormat="1" ht="11.25" x14ac:dyDescent="0.2">
      <c r="A20" s="141">
        <v>2</v>
      </c>
      <c r="B20" s="144" t="s">
        <v>83</v>
      </c>
      <c r="C20" s="143" t="s">
        <v>81</v>
      </c>
      <c r="D20" s="143"/>
      <c r="E20" s="143"/>
      <c r="F20" s="12">
        <f>SUM(F21:F21)</f>
        <v>394215.2</v>
      </c>
      <c r="G20" s="12">
        <f>SUM(G21:G21)</f>
        <v>0</v>
      </c>
      <c r="H20" s="12">
        <f>SUM(H21:H21)</f>
        <v>374504.5</v>
      </c>
      <c r="I20" s="12">
        <f>SUM(I21:I21)</f>
        <v>19710.7</v>
      </c>
      <c r="J20" s="12">
        <v>0</v>
      </c>
      <c r="K20" s="51">
        <f>H20/F20*100</f>
        <v>95.000015220113283</v>
      </c>
      <c r="L20" s="51">
        <f>I20/F20*100</f>
        <v>4.9999847798867219</v>
      </c>
      <c r="M20" s="12">
        <f>SUM(M21:M21)</f>
        <v>374504.5</v>
      </c>
      <c r="N20" s="12">
        <f>SUM(N21:N21)</f>
        <v>394215.2</v>
      </c>
      <c r="O20" s="12">
        <f>SUM(O21:O21)</f>
        <v>0</v>
      </c>
      <c r="P20" s="12">
        <f>SUM(P21:P21)</f>
        <v>374504.5</v>
      </c>
      <c r="Q20" s="12">
        <f>SUM(Q21:Q21)</f>
        <v>19710.7</v>
      </c>
      <c r="R20" s="12">
        <v>0</v>
      </c>
      <c r="S20" s="51">
        <f>P20/N20*100</f>
        <v>95.000015220113283</v>
      </c>
      <c r="T20" s="51">
        <f>Q20/N20*100</f>
        <v>4.9999847798867219</v>
      </c>
      <c r="U20" s="141" t="s">
        <v>215</v>
      </c>
      <c r="V20" s="141"/>
      <c r="W20" s="141"/>
      <c r="X20" s="141"/>
      <c r="Y20" s="141"/>
    </row>
    <row r="21" spans="1:25" s="2" customFormat="1" ht="124.5" customHeight="1" x14ac:dyDescent="0.2">
      <c r="A21" s="141"/>
      <c r="B21" s="144"/>
      <c r="C21" s="16">
        <v>1</v>
      </c>
      <c r="D21" s="20" t="s">
        <v>82</v>
      </c>
      <c r="E21" s="21" t="s">
        <v>171</v>
      </c>
      <c r="F21" s="17">
        <f t="shared" ref="F21" si="2">SUM(G21:I21)</f>
        <v>394215.2</v>
      </c>
      <c r="G21" s="17">
        <v>0</v>
      </c>
      <c r="H21" s="17">
        <v>374504.5</v>
      </c>
      <c r="I21" s="17">
        <v>19710.7</v>
      </c>
      <c r="J21" s="61">
        <v>0</v>
      </c>
      <c r="K21" s="61">
        <f>H21/F21*100</f>
        <v>95.000015220113283</v>
      </c>
      <c r="L21" s="61">
        <f>I21/F21*100</f>
        <v>4.9999847798867219</v>
      </c>
      <c r="M21" s="61">
        <f>O21+P21</f>
        <v>374504.5</v>
      </c>
      <c r="N21" s="17">
        <f t="shared" ref="N21" si="3">SUM(O21:Q21)</f>
        <v>394215.2</v>
      </c>
      <c r="O21" s="17">
        <v>0</v>
      </c>
      <c r="P21" s="17">
        <v>374504.5</v>
      </c>
      <c r="Q21" s="17">
        <v>19710.7</v>
      </c>
      <c r="R21" s="61">
        <v>0</v>
      </c>
      <c r="S21" s="61">
        <f>P21/N21*100</f>
        <v>95.000015220113283</v>
      </c>
      <c r="T21" s="61">
        <f>Q21/N21*100</f>
        <v>4.9999847798867219</v>
      </c>
      <c r="U21" s="141"/>
      <c r="V21" s="141"/>
      <c r="W21" s="141"/>
      <c r="X21" s="141"/>
      <c r="Y21" s="141"/>
    </row>
    <row r="22" spans="1:25" s="2" customFormat="1" ht="11.25" customHeight="1" x14ac:dyDescent="0.2">
      <c r="A22" s="146">
        <v>3</v>
      </c>
      <c r="B22" s="149" t="s">
        <v>83</v>
      </c>
      <c r="C22" s="152" t="s">
        <v>81</v>
      </c>
      <c r="D22" s="153"/>
      <c r="E22" s="154"/>
      <c r="F22" s="136">
        <f>F24+F25</f>
        <v>27716.73</v>
      </c>
      <c r="G22" s="136">
        <f>G24+G25</f>
        <v>0</v>
      </c>
      <c r="H22" s="136">
        <f>H24+H25</f>
        <v>26886.3</v>
      </c>
      <c r="I22" s="136">
        <f>I24+I25</f>
        <v>830.43</v>
      </c>
      <c r="J22" s="134">
        <f>J24</f>
        <v>0</v>
      </c>
      <c r="K22" s="134">
        <f>K24</f>
        <v>97.004168452218636</v>
      </c>
      <c r="L22" s="134">
        <f>L24</f>
        <v>2.9958315477813704</v>
      </c>
      <c r="M22" s="136">
        <f>M24+M25</f>
        <v>14331.64</v>
      </c>
      <c r="N22" s="136">
        <f>N24+N25</f>
        <v>14771.92</v>
      </c>
      <c r="O22" s="136">
        <f>O24+O25</f>
        <v>0</v>
      </c>
      <c r="P22" s="136">
        <f>P24+P25</f>
        <v>14331.64</v>
      </c>
      <c r="Q22" s="136">
        <f>Q24+Q25</f>
        <v>440.28000000000003</v>
      </c>
      <c r="R22" s="134">
        <f>R24</f>
        <v>0</v>
      </c>
      <c r="S22" s="134">
        <f>S24</f>
        <v>97.022600259820067</v>
      </c>
      <c r="T22" s="134">
        <f>T24</f>
        <v>2.977399740179925</v>
      </c>
      <c r="U22" s="13" t="s">
        <v>172</v>
      </c>
      <c r="V22" s="13" t="s">
        <v>173</v>
      </c>
      <c r="W22" s="13">
        <v>9.09</v>
      </c>
      <c r="X22" s="13" t="s">
        <v>0</v>
      </c>
      <c r="Y22" s="13"/>
    </row>
    <row r="23" spans="1:25" s="2" customFormat="1" ht="11.25" customHeight="1" x14ac:dyDescent="0.2">
      <c r="A23" s="147"/>
      <c r="B23" s="150"/>
      <c r="C23" s="155"/>
      <c r="D23" s="156"/>
      <c r="E23" s="157"/>
      <c r="F23" s="137"/>
      <c r="G23" s="137"/>
      <c r="H23" s="137"/>
      <c r="I23" s="137"/>
      <c r="J23" s="135"/>
      <c r="K23" s="135"/>
      <c r="L23" s="135"/>
      <c r="M23" s="137"/>
      <c r="N23" s="137"/>
      <c r="O23" s="137"/>
      <c r="P23" s="137"/>
      <c r="Q23" s="137"/>
      <c r="R23" s="135"/>
      <c r="S23" s="135"/>
      <c r="T23" s="135"/>
      <c r="U23" s="13" t="s">
        <v>175</v>
      </c>
      <c r="V23" s="13" t="s">
        <v>173</v>
      </c>
      <c r="W23" s="13">
        <v>12.382999999999999</v>
      </c>
      <c r="X23" s="13" t="s">
        <v>0</v>
      </c>
      <c r="Y23" s="13"/>
    </row>
    <row r="24" spans="1:25" s="2" customFormat="1" ht="125.25" customHeight="1" x14ac:dyDescent="0.2">
      <c r="A24" s="147"/>
      <c r="B24" s="150"/>
      <c r="C24" s="54">
        <v>1</v>
      </c>
      <c r="D24" s="52" t="s">
        <v>156</v>
      </c>
      <c r="E24" s="58" t="s">
        <v>176</v>
      </c>
      <c r="F24" s="59">
        <f>H24+I24+G24</f>
        <v>25669</v>
      </c>
      <c r="G24" s="59">
        <v>0</v>
      </c>
      <c r="H24" s="59">
        <v>24900</v>
      </c>
      <c r="I24" s="59">
        <v>769</v>
      </c>
      <c r="J24" s="82">
        <f>G24/F24*100</f>
        <v>0</v>
      </c>
      <c r="K24" s="82">
        <f>H24/F24*100</f>
        <v>97.004168452218636</v>
      </c>
      <c r="L24" s="82">
        <f>I24/F24*100</f>
        <v>2.9958315477813704</v>
      </c>
      <c r="M24" s="59">
        <f>O24+P24</f>
        <v>12345.34</v>
      </c>
      <c r="N24" s="59">
        <f>O24+P24+Q24</f>
        <v>12724.19</v>
      </c>
      <c r="O24" s="59">
        <v>0</v>
      </c>
      <c r="P24" s="59">
        <v>12345.34</v>
      </c>
      <c r="Q24" s="59">
        <v>378.85</v>
      </c>
      <c r="R24" s="82">
        <f>O24/N24*100</f>
        <v>0</v>
      </c>
      <c r="S24" s="82">
        <f>P24/N24*100</f>
        <v>97.022600259820067</v>
      </c>
      <c r="T24" s="82">
        <f>Q24/N24*100</f>
        <v>2.977399740179925</v>
      </c>
      <c r="U24" s="58" t="s">
        <v>172</v>
      </c>
      <c r="V24" s="58" t="s">
        <v>173</v>
      </c>
      <c r="W24" s="58">
        <v>9.09</v>
      </c>
      <c r="X24" s="60" t="s">
        <v>0</v>
      </c>
      <c r="Y24" s="58" t="s">
        <v>174</v>
      </c>
    </row>
    <row r="25" spans="1:25" s="2" customFormat="1" ht="126.75" customHeight="1" x14ac:dyDescent="0.2">
      <c r="A25" s="148"/>
      <c r="B25" s="151"/>
      <c r="C25" s="53">
        <v>2</v>
      </c>
      <c r="D25" s="20" t="s">
        <v>157</v>
      </c>
      <c r="E25" s="58" t="s">
        <v>177</v>
      </c>
      <c r="F25" s="59">
        <f>G25+H25+I25</f>
        <v>2047.73</v>
      </c>
      <c r="G25" s="59">
        <v>0</v>
      </c>
      <c r="H25" s="59">
        <v>1986.3</v>
      </c>
      <c r="I25" s="59">
        <v>61.43</v>
      </c>
      <c r="J25" s="82">
        <v>0</v>
      </c>
      <c r="K25" s="82">
        <f>H25/F25*100</f>
        <v>97.000092785669978</v>
      </c>
      <c r="L25" s="82">
        <f>I25/F25*100</f>
        <v>2.9999072143300141</v>
      </c>
      <c r="M25" s="58">
        <f>O25+P25</f>
        <v>1986.3</v>
      </c>
      <c r="N25" s="58">
        <f>O25+P25+Q25</f>
        <v>2047.73</v>
      </c>
      <c r="O25" s="58">
        <v>0</v>
      </c>
      <c r="P25" s="58">
        <v>1986.3</v>
      </c>
      <c r="Q25" s="58">
        <v>61.43</v>
      </c>
      <c r="R25" s="82">
        <f>O25/N25*100</f>
        <v>0</v>
      </c>
      <c r="S25" s="82">
        <f>P25/N25*100</f>
        <v>97.000092785669978</v>
      </c>
      <c r="T25" s="82">
        <f>Q25/N25*100</f>
        <v>2.9999072143300141</v>
      </c>
      <c r="U25" s="58" t="s">
        <v>175</v>
      </c>
      <c r="V25" s="58" t="s">
        <v>173</v>
      </c>
      <c r="W25" s="58">
        <v>12.382999999999999</v>
      </c>
      <c r="X25" s="60" t="s">
        <v>0</v>
      </c>
      <c r="Y25" s="58" t="s">
        <v>181</v>
      </c>
    </row>
    <row r="26" spans="1:25" s="2" customFormat="1" ht="13.5" customHeight="1" x14ac:dyDescent="0.2">
      <c r="A26" s="145" t="s">
        <v>158</v>
      </c>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row>
    <row r="27" spans="1:25" s="2" customFormat="1" ht="13.15" customHeight="1" x14ac:dyDescent="0.2">
      <c r="A27" s="145" t="s">
        <v>120</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row>
    <row r="28" spans="1:25" s="2" customFormat="1" ht="13.9" customHeight="1" x14ac:dyDescent="0.2">
      <c r="A28" s="145" t="s">
        <v>121</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row>
    <row r="29" spans="1:25" s="2" customFormat="1" ht="16.149999999999999" customHeight="1" x14ac:dyDescent="0.2">
      <c r="A29" s="145"/>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row>
    <row r="30" spans="1:25" s="2" customFormat="1" ht="11.25" x14ac:dyDescent="0.2"/>
    <row r="31" spans="1:25" s="2" customFormat="1" ht="11.25" x14ac:dyDescent="0.2"/>
    <row r="32" spans="1:25" s="2" customFormat="1" ht="11.25" x14ac:dyDescent="0.2"/>
    <row r="33" s="2" customFormat="1" ht="11.25" x14ac:dyDescent="0.2"/>
    <row r="34" s="2" customFormat="1" ht="11.25" x14ac:dyDescent="0.2"/>
    <row r="35" s="2" customFormat="1" ht="11.25" x14ac:dyDescent="0.2"/>
    <row r="36" s="2" customFormat="1" ht="11.25" x14ac:dyDescent="0.2"/>
    <row r="37" s="2" customFormat="1" ht="11.25" x14ac:dyDescent="0.2"/>
    <row r="38" s="2" customFormat="1" ht="11.25" x14ac:dyDescent="0.2"/>
    <row r="39" s="2" customFormat="1" ht="11.25" x14ac:dyDescent="0.2"/>
    <row r="40" s="2" customFormat="1" ht="11.25" x14ac:dyDescent="0.2"/>
    <row r="41" s="2" customFormat="1" ht="11.25" x14ac:dyDescent="0.2"/>
    <row r="42" s="2" customFormat="1" ht="11.25" x14ac:dyDescent="0.2"/>
    <row r="43" s="2" customFormat="1" ht="11.25" x14ac:dyDescent="0.2"/>
    <row r="44" s="2" customFormat="1" ht="11.25" x14ac:dyDescent="0.2"/>
    <row r="45" s="2" customFormat="1" ht="11.25" x14ac:dyDescent="0.2"/>
    <row r="46" s="2" customFormat="1" ht="11.25" x14ac:dyDescent="0.2"/>
    <row r="47" s="2" customFormat="1" ht="11.25" x14ac:dyDescent="0.2"/>
    <row r="48" s="2" customFormat="1" ht="11.25" x14ac:dyDescent="0.2"/>
    <row r="49" s="2" customFormat="1" ht="11.25" x14ac:dyDescent="0.2"/>
    <row r="50" s="2" customFormat="1" ht="11.25" x14ac:dyDescent="0.2"/>
    <row r="51" s="2" customFormat="1" ht="11.25" x14ac:dyDescent="0.2"/>
    <row r="52" s="2" customFormat="1" ht="11.25" x14ac:dyDescent="0.2"/>
    <row r="53" s="2" customFormat="1" ht="11.25" x14ac:dyDescent="0.2"/>
    <row r="54" s="2" customFormat="1" ht="11.25" x14ac:dyDescent="0.2"/>
    <row r="55" s="2" customFormat="1" ht="11.25" x14ac:dyDescent="0.2"/>
    <row r="56" s="2" customFormat="1" ht="11.25" x14ac:dyDescent="0.2"/>
    <row r="57" s="2" customFormat="1" ht="11.25" x14ac:dyDescent="0.2"/>
    <row r="58" s="2" customFormat="1" ht="11.25" x14ac:dyDescent="0.2"/>
    <row r="59" s="2" customFormat="1" ht="11.25" x14ac:dyDescent="0.2"/>
    <row r="60" s="2" customFormat="1" ht="11.25" x14ac:dyDescent="0.2"/>
    <row r="61" s="2" customFormat="1" ht="11.25" x14ac:dyDescent="0.2"/>
    <row r="62" s="2" customFormat="1" ht="11.25" x14ac:dyDescent="0.2"/>
    <row r="63" s="2" customFormat="1" ht="11.25" x14ac:dyDescent="0.2"/>
    <row r="64" s="2" customFormat="1" ht="11.25" x14ac:dyDescent="0.2"/>
    <row r="65" s="2" customFormat="1" ht="11.25" x14ac:dyDescent="0.2"/>
    <row r="66" s="2" customFormat="1" ht="11.25" x14ac:dyDescent="0.2"/>
    <row r="67" s="2" customFormat="1" ht="11.25" x14ac:dyDescent="0.2"/>
    <row r="68" s="2" customFormat="1" ht="11.25" x14ac:dyDescent="0.2"/>
    <row r="69" s="2" customFormat="1" ht="11.25" x14ac:dyDescent="0.2"/>
    <row r="70" s="2" customFormat="1" ht="11.25" x14ac:dyDescent="0.2"/>
    <row r="71" s="2" customFormat="1" ht="11.25" x14ac:dyDescent="0.2"/>
    <row r="72" s="2" customFormat="1" ht="11.25" x14ac:dyDescent="0.2"/>
    <row r="73" s="2" customFormat="1" ht="11.25" x14ac:dyDescent="0.2"/>
    <row r="74" s="2" customFormat="1" ht="11.25" x14ac:dyDescent="0.2"/>
    <row r="75" s="2" customFormat="1" ht="11.25" x14ac:dyDescent="0.2"/>
    <row r="76" s="2" customFormat="1" ht="11.25" x14ac:dyDescent="0.2"/>
    <row r="77" s="2" customFormat="1" ht="11.25" x14ac:dyDescent="0.2"/>
    <row r="78" s="2" customFormat="1" ht="11.25" x14ac:dyDescent="0.2"/>
    <row r="79" s="2" customFormat="1" ht="11.25" x14ac:dyDescent="0.2"/>
    <row r="80" s="2" customFormat="1" ht="11.25" x14ac:dyDescent="0.2"/>
    <row r="81" s="2" customFormat="1" ht="11.25" x14ac:dyDescent="0.2"/>
    <row r="82" s="2" customFormat="1" ht="11.25" x14ac:dyDescent="0.2"/>
    <row r="83" s="2" customFormat="1" ht="11.25" x14ac:dyDescent="0.2"/>
    <row r="84" s="2" customFormat="1" ht="11.25" x14ac:dyDescent="0.2"/>
    <row r="85" s="2" customFormat="1" ht="11.25" x14ac:dyDescent="0.2"/>
    <row r="86" s="2" customFormat="1" ht="11.25" x14ac:dyDescent="0.2"/>
    <row r="87" s="2" customFormat="1" ht="11.25" x14ac:dyDescent="0.2"/>
    <row r="88" s="2" customFormat="1" ht="11.25" x14ac:dyDescent="0.2"/>
    <row r="89" s="2" customFormat="1" ht="11.25" x14ac:dyDescent="0.2"/>
    <row r="90" s="2" customFormat="1" ht="11.25" x14ac:dyDescent="0.2"/>
    <row r="91" s="2" customFormat="1" ht="11.25" x14ac:dyDescent="0.2"/>
    <row r="92" s="2" customFormat="1" ht="11.25" x14ac:dyDescent="0.2"/>
    <row r="93" s="2" customFormat="1" ht="11.25" x14ac:dyDescent="0.2"/>
    <row r="94" s="2" customFormat="1" ht="11.25" x14ac:dyDescent="0.2"/>
    <row r="95" s="2" customFormat="1" ht="11.25" x14ac:dyDescent="0.2"/>
    <row r="96" s="2" customFormat="1" ht="11.25" x14ac:dyDescent="0.2"/>
    <row r="97" s="2" customFormat="1" ht="11.25" x14ac:dyDescent="0.2"/>
    <row r="98" s="2" customFormat="1" ht="11.25" x14ac:dyDescent="0.2"/>
    <row r="99" s="2" customFormat="1" ht="11.25" x14ac:dyDescent="0.2"/>
    <row r="100" s="2" customFormat="1" ht="11.25" x14ac:dyDescent="0.2"/>
    <row r="101" s="2" customFormat="1" ht="11.25" x14ac:dyDescent="0.2"/>
    <row r="102" s="2" customFormat="1" ht="11.25" x14ac:dyDescent="0.2"/>
    <row r="103" s="2" customFormat="1" ht="11.25" x14ac:dyDescent="0.2"/>
    <row r="104" s="2" customFormat="1" ht="11.25" x14ac:dyDescent="0.2"/>
    <row r="105" s="2" customFormat="1" ht="11.25" x14ac:dyDescent="0.2"/>
    <row r="106" s="2" customFormat="1" ht="11.25" x14ac:dyDescent="0.2"/>
    <row r="107" s="2" customFormat="1" ht="11.25" x14ac:dyDescent="0.2"/>
    <row r="108" s="2" customFormat="1" ht="11.25" x14ac:dyDescent="0.2"/>
    <row r="109" s="2" customFormat="1" ht="11.25" x14ac:dyDescent="0.2"/>
    <row r="110" s="2" customFormat="1" ht="11.25" x14ac:dyDescent="0.2"/>
    <row r="111" s="2" customFormat="1" ht="11.25" x14ac:dyDescent="0.2"/>
    <row r="112" s="2" customFormat="1" ht="11.25" x14ac:dyDescent="0.2"/>
    <row r="113" s="2" customFormat="1" ht="11.25" x14ac:dyDescent="0.2"/>
    <row r="114" s="2" customFormat="1" ht="11.25" x14ac:dyDescent="0.2"/>
    <row r="115" s="2" customFormat="1" ht="11.25" x14ac:dyDescent="0.2"/>
    <row r="116" s="2" customFormat="1" ht="11.25" x14ac:dyDescent="0.2"/>
    <row r="117" s="2" customFormat="1" ht="11.25" x14ac:dyDescent="0.2"/>
    <row r="118" s="2" customFormat="1" ht="11.25" x14ac:dyDescent="0.2"/>
    <row r="119" s="2" customFormat="1" ht="11.25" x14ac:dyDescent="0.2"/>
    <row r="120" s="2" customFormat="1" ht="11.25" x14ac:dyDescent="0.2"/>
    <row r="121" s="2" customFormat="1" ht="11.25" x14ac:dyDescent="0.2"/>
    <row r="122" s="2" customFormat="1" ht="11.25" x14ac:dyDescent="0.2"/>
    <row r="123" s="2" customFormat="1" ht="11.25" x14ac:dyDescent="0.2"/>
    <row r="124" s="2" customFormat="1" ht="11.25" x14ac:dyDescent="0.2"/>
    <row r="125" s="2" customFormat="1" ht="11.25" x14ac:dyDescent="0.2"/>
    <row r="126" s="2" customFormat="1" ht="11.25" x14ac:dyDescent="0.2"/>
    <row r="127" s="2" customFormat="1" ht="11.25" x14ac:dyDescent="0.2"/>
    <row r="128" s="2" customFormat="1" ht="11.25" x14ac:dyDescent="0.2"/>
    <row r="129" s="2" customFormat="1" ht="11.25" x14ac:dyDescent="0.2"/>
    <row r="130" s="2" customFormat="1" ht="11.25" x14ac:dyDescent="0.2"/>
    <row r="131" s="2" customFormat="1" ht="11.25" x14ac:dyDescent="0.2"/>
    <row r="132" s="2" customFormat="1" ht="11.25" x14ac:dyDescent="0.2"/>
    <row r="133" s="2" customFormat="1" ht="11.25" x14ac:dyDescent="0.2"/>
    <row r="134" s="2" customFormat="1" ht="11.25" x14ac:dyDescent="0.2"/>
    <row r="135" s="2" customFormat="1" ht="11.25" x14ac:dyDescent="0.2"/>
    <row r="136" s="2" customFormat="1" ht="11.25" x14ac:dyDescent="0.2"/>
    <row r="137" s="2" customFormat="1" ht="11.25" x14ac:dyDescent="0.2"/>
    <row r="138" s="2" customFormat="1" ht="11.25" x14ac:dyDescent="0.2"/>
    <row r="139" s="2" customFormat="1" ht="11.25" x14ac:dyDescent="0.2"/>
    <row r="140" s="2" customFormat="1" ht="11.25" x14ac:dyDescent="0.2"/>
    <row r="141" s="2" customFormat="1" ht="11.25" x14ac:dyDescent="0.2"/>
    <row r="142" s="2" customFormat="1" ht="11.25" x14ac:dyDescent="0.2"/>
    <row r="143" s="2" customFormat="1" ht="11.25" x14ac:dyDescent="0.2"/>
    <row r="144" s="2" customFormat="1" ht="11.25" x14ac:dyDescent="0.2"/>
    <row r="145" s="2" customFormat="1" ht="11.25" x14ac:dyDescent="0.2"/>
    <row r="146" s="2" customFormat="1" ht="11.25" x14ac:dyDescent="0.2"/>
    <row r="147" s="2" customFormat="1" ht="11.25" x14ac:dyDescent="0.2"/>
    <row r="148" s="2" customFormat="1" ht="11.25" x14ac:dyDescent="0.2"/>
    <row r="149" s="2" customFormat="1" ht="11.25" x14ac:dyDescent="0.2"/>
    <row r="150" s="2" customFormat="1" ht="11.25" x14ac:dyDescent="0.2"/>
    <row r="151" s="2" customFormat="1" ht="11.25" x14ac:dyDescent="0.2"/>
    <row r="152" s="2" customFormat="1" ht="11.25" x14ac:dyDescent="0.2"/>
    <row r="153" s="2" customFormat="1" ht="11.25" x14ac:dyDescent="0.2"/>
    <row r="154" s="2" customFormat="1" ht="11.25" x14ac:dyDescent="0.2"/>
    <row r="155" s="2" customFormat="1" ht="11.25" x14ac:dyDescent="0.2"/>
    <row r="156" s="2" customFormat="1" ht="11.25" x14ac:dyDescent="0.2"/>
    <row r="157" s="2" customFormat="1" ht="11.25" x14ac:dyDescent="0.2"/>
    <row r="158" s="2" customFormat="1" ht="11.25" x14ac:dyDescent="0.2"/>
    <row r="159" s="2" customFormat="1" ht="11.25" x14ac:dyDescent="0.2"/>
    <row r="160" s="2" customFormat="1" ht="11.25" x14ac:dyDescent="0.2"/>
    <row r="161" s="2" customFormat="1" ht="11.25" x14ac:dyDescent="0.2"/>
    <row r="162" s="2" customFormat="1" ht="11.25" x14ac:dyDescent="0.2"/>
    <row r="163" s="2" customFormat="1" ht="11.25" x14ac:dyDescent="0.2"/>
    <row r="164" s="2" customFormat="1" ht="11.25" x14ac:dyDescent="0.2"/>
    <row r="165" s="2" customFormat="1" ht="11.25" x14ac:dyDescent="0.2"/>
    <row r="166" s="2" customFormat="1" ht="11.25" x14ac:dyDescent="0.2"/>
    <row r="167" s="2" customFormat="1" ht="11.25" x14ac:dyDescent="0.2"/>
    <row r="168" s="2" customFormat="1" ht="11.25" x14ac:dyDescent="0.2"/>
    <row r="169" s="2" customFormat="1" ht="11.25" x14ac:dyDescent="0.2"/>
    <row r="170" s="2" customFormat="1" ht="11.25" x14ac:dyDescent="0.2"/>
    <row r="171" s="2" customFormat="1" ht="11.25" x14ac:dyDescent="0.2"/>
    <row r="172" s="2" customFormat="1" ht="11.25" x14ac:dyDescent="0.2"/>
    <row r="173" s="2" customFormat="1" ht="11.25" x14ac:dyDescent="0.2"/>
    <row r="174" s="2" customFormat="1" ht="11.25" x14ac:dyDescent="0.2"/>
    <row r="175" s="2" customFormat="1" ht="11.25" x14ac:dyDescent="0.2"/>
    <row r="176" s="2" customFormat="1" ht="11.25" x14ac:dyDescent="0.2"/>
    <row r="177" s="2" customFormat="1" ht="11.25" x14ac:dyDescent="0.2"/>
    <row r="178" s="2" customFormat="1" ht="11.25" x14ac:dyDescent="0.2"/>
    <row r="179" s="2" customFormat="1" ht="11.25" x14ac:dyDescent="0.2"/>
    <row r="180" s="2" customFormat="1" ht="11.25" x14ac:dyDescent="0.2"/>
    <row r="181" s="2" customFormat="1" ht="11.25" x14ac:dyDescent="0.2"/>
    <row r="182" s="2" customFormat="1" ht="11.25" x14ac:dyDescent="0.2"/>
    <row r="183" s="2" customFormat="1" ht="11.25" x14ac:dyDescent="0.2"/>
    <row r="184" s="2" customFormat="1" ht="11.25" x14ac:dyDescent="0.2"/>
    <row r="185" s="2" customFormat="1" ht="11.25" x14ac:dyDescent="0.2"/>
    <row r="186" s="2" customFormat="1" ht="11.25" x14ac:dyDescent="0.2"/>
    <row r="187" s="2" customFormat="1" ht="11.25" x14ac:dyDescent="0.2"/>
    <row r="188" s="2" customFormat="1" ht="11.25" x14ac:dyDescent="0.2"/>
    <row r="189" s="2" customFormat="1" ht="11.25" x14ac:dyDescent="0.2"/>
    <row r="190" s="2" customFormat="1" ht="11.25" x14ac:dyDescent="0.2"/>
    <row r="191" s="2" customFormat="1" ht="11.25" x14ac:dyDescent="0.2"/>
    <row r="192" s="2" customFormat="1" ht="11.25" x14ac:dyDescent="0.2"/>
    <row r="193" s="2" customFormat="1" ht="11.25" x14ac:dyDescent="0.2"/>
    <row r="194" s="2" customFormat="1" ht="11.25" x14ac:dyDescent="0.2"/>
    <row r="195" s="2" customFormat="1" ht="11.25" x14ac:dyDescent="0.2"/>
    <row r="196" s="2" customFormat="1" ht="11.25" x14ac:dyDescent="0.2"/>
    <row r="197" s="2" customFormat="1" ht="11.25" x14ac:dyDescent="0.2"/>
    <row r="198" s="2" customFormat="1" ht="11.25" x14ac:dyDescent="0.2"/>
    <row r="199" s="2" customFormat="1" ht="11.25" x14ac:dyDescent="0.2"/>
    <row r="200" s="2" customFormat="1" ht="11.25" x14ac:dyDescent="0.2"/>
    <row r="201" s="2" customFormat="1" ht="11.25" x14ac:dyDescent="0.2"/>
    <row r="202" s="2" customFormat="1" ht="11.25" x14ac:dyDescent="0.2"/>
    <row r="203" s="2" customFormat="1" ht="11.25" x14ac:dyDescent="0.2"/>
    <row r="204" s="2" customFormat="1" ht="11.25" x14ac:dyDescent="0.2"/>
    <row r="205" s="2" customFormat="1" ht="11.25" x14ac:dyDescent="0.2"/>
    <row r="206" s="2" customFormat="1" ht="11.25" x14ac:dyDescent="0.2"/>
    <row r="207" s="2" customFormat="1" ht="11.25" x14ac:dyDescent="0.2"/>
    <row r="208" s="2" customFormat="1" ht="11.25" x14ac:dyDescent="0.2"/>
    <row r="209" s="2" customFormat="1" ht="11.25" x14ac:dyDescent="0.2"/>
    <row r="210" s="2" customFormat="1" ht="11.25" x14ac:dyDescent="0.2"/>
    <row r="211" s="2" customFormat="1" ht="11.25" x14ac:dyDescent="0.2"/>
    <row r="212" s="2" customFormat="1" ht="11.25" x14ac:dyDescent="0.2"/>
    <row r="213" s="2" customFormat="1" ht="11.25" x14ac:dyDescent="0.2"/>
    <row r="214" s="2" customFormat="1" ht="11.25" x14ac:dyDescent="0.2"/>
    <row r="215" s="2" customFormat="1" ht="11.25" x14ac:dyDescent="0.2"/>
    <row r="216" s="2" customFormat="1" ht="11.25" x14ac:dyDescent="0.2"/>
    <row r="217" s="2" customFormat="1" ht="11.25" x14ac:dyDescent="0.2"/>
    <row r="218" s="9" customFormat="1" ht="12.75" x14ac:dyDescent="0.2"/>
    <row r="219" s="9" customFormat="1" ht="12.75" x14ac:dyDescent="0.2"/>
    <row r="220" s="9" customFormat="1" ht="12.75" x14ac:dyDescent="0.2"/>
    <row r="221" s="9" customFormat="1" ht="12.75" x14ac:dyDescent="0.2"/>
    <row r="222" s="9" customFormat="1" ht="12.75" x14ac:dyDescent="0.2"/>
    <row r="223" s="9" customFormat="1" ht="12.75" x14ac:dyDescent="0.2"/>
    <row r="224" s="9" customFormat="1" ht="12.75" x14ac:dyDescent="0.2"/>
    <row r="225" s="9" customFormat="1" ht="12.75" x14ac:dyDescent="0.2"/>
    <row r="226" s="9" customFormat="1" ht="12.75" x14ac:dyDescent="0.2"/>
    <row r="227" s="9" customFormat="1" ht="12.75" x14ac:dyDescent="0.2"/>
    <row r="228" s="9" customFormat="1" ht="12.75" x14ac:dyDescent="0.2"/>
    <row r="229" s="9" customFormat="1" ht="12.75" x14ac:dyDescent="0.2"/>
    <row r="230" s="9" customFormat="1" ht="12.75" x14ac:dyDescent="0.2"/>
    <row r="231" s="9" customFormat="1" ht="12.75" x14ac:dyDescent="0.2"/>
    <row r="232" s="9" customFormat="1" ht="12.75" x14ac:dyDescent="0.2"/>
    <row r="233" s="9" customFormat="1" ht="12.75" x14ac:dyDescent="0.2"/>
    <row r="234" s="9" customFormat="1" ht="12.75" x14ac:dyDescent="0.2"/>
    <row r="235" s="9" customFormat="1" ht="12.75" x14ac:dyDescent="0.2"/>
    <row r="236" s="9" customFormat="1" ht="12.75" x14ac:dyDescent="0.2"/>
    <row r="237" s="9" customFormat="1" ht="12.75" x14ac:dyDescent="0.2"/>
    <row r="238" s="9" customFormat="1" ht="12.75" x14ac:dyDescent="0.2"/>
    <row r="239" s="9" customFormat="1" ht="12.75" x14ac:dyDescent="0.2"/>
    <row r="240" s="9" customFormat="1" ht="12.75" x14ac:dyDescent="0.2"/>
    <row r="241" s="9" customFormat="1" ht="12.75" x14ac:dyDescent="0.2"/>
    <row r="242" s="9" customFormat="1" ht="12.75" x14ac:dyDescent="0.2"/>
    <row r="243" s="9" customFormat="1" ht="12.75" x14ac:dyDescent="0.2"/>
    <row r="244" s="9" customFormat="1" ht="12.75" x14ac:dyDescent="0.2"/>
    <row r="245" s="9" customFormat="1" ht="12.75" x14ac:dyDescent="0.2"/>
    <row r="246" s="9" customFormat="1" ht="12.75" x14ac:dyDescent="0.2"/>
    <row r="247" s="9" customFormat="1" ht="12.75" x14ac:dyDescent="0.2"/>
    <row r="248" s="9" customFormat="1" ht="12.75" x14ac:dyDescent="0.2"/>
    <row r="249" s="9" customFormat="1" ht="12.75" x14ac:dyDescent="0.2"/>
    <row r="250" s="9" customFormat="1" ht="12.75" x14ac:dyDescent="0.2"/>
    <row r="251" s="9" customFormat="1" ht="12.75" x14ac:dyDescent="0.2"/>
    <row r="252" s="9" customFormat="1" ht="12.75" x14ac:dyDescent="0.2"/>
    <row r="253" s="9" customFormat="1" ht="12.75" x14ac:dyDescent="0.2"/>
    <row r="254" s="9" customFormat="1" ht="12.75" x14ac:dyDescent="0.2"/>
    <row r="255" s="9" customFormat="1" ht="12.75" x14ac:dyDescent="0.2"/>
    <row r="256" s="9" customFormat="1" ht="12.75" x14ac:dyDescent="0.2"/>
    <row r="257" s="9" customFormat="1" ht="12.75" x14ac:dyDescent="0.2"/>
    <row r="258" s="9" customFormat="1" ht="12.75" x14ac:dyDescent="0.2"/>
    <row r="259" s="9" customFormat="1" ht="12.75" x14ac:dyDescent="0.2"/>
    <row r="260" s="9" customFormat="1" ht="12.75" x14ac:dyDescent="0.2"/>
    <row r="261" s="9" customFormat="1" ht="12.75" x14ac:dyDescent="0.2"/>
    <row r="262" s="9" customFormat="1" ht="12.75" x14ac:dyDescent="0.2"/>
    <row r="263" s="9" customFormat="1" ht="12.75" x14ac:dyDescent="0.2"/>
    <row r="264" s="9" customFormat="1" ht="12.75" x14ac:dyDescent="0.2"/>
    <row r="265" s="9" customFormat="1" ht="12.75" x14ac:dyDescent="0.2"/>
    <row r="266" s="9" customFormat="1" ht="12.75" x14ac:dyDescent="0.2"/>
    <row r="267" s="9" customFormat="1" ht="12.75" x14ac:dyDescent="0.2"/>
    <row r="268" s="9" customFormat="1" ht="12.75" x14ac:dyDescent="0.2"/>
    <row r="269" s="9" customFormat="1" ht="12.75" x14ac:dyDescent="0.2"/>
    <row r="270" s="9" customFormat="1" ht="12.75" x14ac:dyDescent="0.2"/>
    <row r="271" s="9" customFormat="1" ht="12.75" x14ac:dyDescent="0.2"/>
    <row r="272" s="9" customFormat="1" ht="12.75" x14ac:dyDescent="0.2"/>
    <row r="273" s="9" customFormat="1" ht="12.75" x14ac:dyDescent="0.2"/>
    <row r="274" s="9" customFormat="1" ht="12.75" x14ac:dyDescent="0.2"/>
    <row r="275" s="9" customFormat="1" ht="12.75" x14ac:dyDescent="0.2"/>
    <row r="276" s="9" customFormat="1" ht="12.75" x14ac:dyDescent="0.2"/>
    <row r="277" s="9" customFormat="1" ht="12.75" x14ac:dyDescent="0.2"/>
    <row r="278" s="9" customFormat="1" ht="12.75" x14ac:dyDescent="0.2"/>
    <row r="279" s="9" customFormat="1" ht="12.75" x14ac:dyDescent="0.2"/>
    <row r="280" s="9" customFormat="1" ht="12.75" x14ac:dyDescent="0.2"/>
    <row r="281" s="9" customFormat="1" ht="12.75" x14ac:dyDescent="0.2"/>
    <row r="282" s="9" customFormat="1" ht="12.75" x14ac:dyDescent="0.2"/>
    <row r="283" s="9" customFormat="1" ht="12.75" x14ac:dyDescent="0.2"/>
    <row r="284" s="9" customFormat="1" ht="12.75" x14ac:dyDescent="0.2"/>
    <row r="285" s="9" customFormat="1" ht="12.75" x14ac:dyDescent="0.2"/>
    <row r="286" s="9" customFormat="1" ht="12.75" x14ac:dyDescent="0.2"/>
    <row r="287" s="9" customFormat="1" ht="12.75" x14ac:dyDescent="0.2"/>
    <row r="288" s="9" customFormat="1" ht="12.75" x14ac:dyDescent="0.2"/>
    <row r="289" s="9" customFormat="1" ht="12.75" x14ac:dyDescent="0.2"/>
    <row r="290" s="9" customFormat="1" ht="12.75" x14ac:dyDescent="0.2"/>
    <row r="291" s="9" customFormat="1" ht="12.75" x14ac:dyDescent="0.2"/>
    <row r="292" s="9" customFormat="1" ht="12.75" x14ac:dyDescent="0.2"/>
    <row r="293" s="9" customFormat="1" ht="12.75" x14ac:dyDescent="0.2"/>
    <row r="294" s="9" customFormat="1" ht="12.75" x14ac:dyDescent="0.2"/>
    <row r="295" s="9" customFormat="1" ht="12.75" x14ac:dyDescent="0.2"/>
    <row r="296" s="9" customFormat="1" ht="12.75" x14ac:dyDescent="0.2"/>
    <row r="297" s="9" customFormat="1" ht="12.75" x14ac:dyDescent="0.2"/>
    <row r="298" s="9" customFormat="1" ht="12.75" x14ac:dyDescent="0.2"/>
    <row r="299" s="9" customFormat="1" ht="12.75" x14ac:dyDescent="0.2"/>
    <row r="300" s="9" customFormat="1" ht="12.75" x14ac:dyDescent="0.2"/>
    <row r="301" s="9" customFormat="1" ht="12.75" x14ac:dyDescent="0.2"/>
    <row r="302" s="9" customFormat="1" ht="12.75" x14ac:dyDescent="0.2"/>
    <row r="303" s="9" customFormat="1" ht="12.75" x14ac:dyDescent="0.2"/>
    <row r="304" s="9" customFormat="1" ht="12.75" x14ac:dyDescent="0.2"/>
    <row r="305" s="9" customFormat="1" ht="12.75" x14ac:dyDescent="0.2"/>
    <row r="306" s="9" customFormat="1" ht="12.75" x14ac:dyDescent="0.2"/>
    <row r="307" s="9" customFormat="1" ht="12.75" x14ac:dyDescent="0.2"/>
    <row r="308" s="9" customFormat="1" ht="12.75" x14ac:dyDescent="0.2"/>
    <row r="309" s="9" customFormat="1" ht="12.75" x14ac:dyDescent="0.2"/>
    <row r="310" s="9" customFormat="1" ht="12.75" x14ac:dyDescent="0.2"/>
    <row r="311" s="9" customFormat="1" ht="12.75" x14ac:dyDescent="0.2"/>
    <row r="312" s="9" customFormat="1" ht="12.75" x14ac:dyDescent="0.2"/>
    <row r="313" s="9" customFormat="1" ht="12.75" x14ac:dyDescent="0.2"/>
    <row r="314" s="9" customFormat="1" ht="12.75" x14ac:dyDescent="0.2"/>
    <row r="315" s="9" customFormat="1" ht="12.75" x14ac:dyDescent="0.2"/>
    <row r="316" s="9" customFormat="1" ht="12.75" x14ac:dyDescent="0.2"/>
    <row r="317" s="9" customFormat="1" ht="12.75" x14ac:dyDescent="0.2"/>
    <row r="318" s="9" customFormat="1" ht="12.75" x14ac:dyDescent="0.2"/>
    <row r="319" s="9" customFormat="1" ht="12.75" x14ac:dyDescent="0.2"/>
    <row r="320" s="9" customFormat="1" ht="12.75" x14ac:dyDescent="0.2"/>
    <row r="321" s="9" customFormat="1" ht="12.75" x14ac:dyDescent="0.2"/>
    <row r="322" s="9" customFormat="1" ht="12.75" x14ac:dyDescent="0.2"/>
    <row r="323" s="9" customFormat="1" ht="12.75" x14ac:dyDescent="0.2"/>
    <row r="324" s="9" customFormat="1" ht="12.75" x14ac:dyDescent="0.2"/>
    <row r="325" s="9" customFormat="1" ht="12.75" x14ac:dyDescent="0.2"/>
    <row r="326" s="9" customFormat="1" ht="12.75" x14ac:dyDescent="0.2"/>
    <row r="327" s="9" customFormat="1" ht="12.75" x14ac:dyDescent="0.2"/>
    <row r="328" s="9" customFormat="1" ht="12.75" x14ac:dyDescent="0.2"/>
    <row r="329" s="9" customFormat="1" ht="12.75" x14ac:dyDescent="0.2"/>
    <row r="330" s="9" customFormat="1" ht="12.75" x14ac:dyDescent="0.2"/>
    <row r="331" s="9" customFormat="1" ht="12.75" x14ac:dyDescent="0.2"/>
    <row r="332" s="9" customFormat="1" ht="12.75" x14ac:dyDescent="0.2"/>
    <row r="333" s="9" customFormat="1" ht="12.75" x14ac:dyDescent="0.2"/>
    <row r="334" s="9" customFormat="1" ht="12.75" x14ac:dyDescent="0.2"/>
    <row r="335" s="9" customFormat="1" ht="12.75" x14ac:dyDescent="0.2"/>
    <row r="336" s="9" customFormat="1" ht="12.75" x14ac:dyDescent="0.2"/>
    <row r="337" s="9" customFormat="1" ht="12.75" x14ac:dyDescent="0.2"/>
    <row r="338" s="9" customFormat="1" ht="12.75" x14ac:dyDescent="0.2"/>
    <row r="339" s="9" customFormat="1" ht="12.75" x14ac:dyDescent="0.2"/>
    <row r="340" s="9" customFormat="1" ht="12.75" x14ac:dyDescent="0.2"/>
    <row r="341" s="9" customFormat="1" ht="12.75" x14ac:dyDescent="0.2"/>
    <row r="342" s="9" customFormat="1" ht="12.75" x14ac:dyDescent="0.2"/>
    <row r="343" s="9" customFormat="1" ht="12.75" x14ac:dyDescent="0.2"/>
    <row r="344" s="9" customFormat="1" ht="12.75" x14ac:dyDescent="0.2"/>
    <row r="345" s="9" customFormat="1" ht="12.75" x14ac:dyDescent="0.2"/>
    <row r="346" s="9" customFormat="1" ht="12.75" x14ac:dyDescent="0.2"/>
    <row r="347" s="9" customFormat="1" ht="12.75" x14ac:dyDescent="0.2"/>
    <row r="348" s="9" customFormat="1" ht="12.75" x14ac:dyDescent="0.2"/>
    <row r="349" s="9" customFormat="1" ht="12.75" x14ac:dyDescent="0.2"/>
    <row r="350" s="9" customFormat="1" ht="12.75" x14ac:dyDescent="0.2"/>
    <row r="351" s="9" customFormat="1" ht="12.75" x14ac:dyDescent="0.2"/>
    <row r="352" s="9" customFormat="1" ht="12.75" x14ac:dyDescent="0.2"/>
    <row r="353" s="9" customFormat="1" ht="12.75" x14ac:dyDescent="0.2"/>
    <row r="354" s="9" customFormat="1" ht="12.75" x14ac:dyDescent="0.2"/>
    <row r="355" s="9" customFormat="1" ht="12.75" x14ac:dyDescent="0.2"/>
    <row r="356" s="9" customFormat="1" ht="12.75" x14ac:dyDescent="0.2"/>
    <row r="357" s="9" customFormat="1" ht="12.75" x14ac:dyDescent="0.2"/>
    <row r="358" s="9" customFormat="1" ht="12.75" x14ac:dyDescent="0.2"/>
    <row r="359" s="9" customFormat="1" ht="12.75" x14ac:dyDescent="0.2"/>
    <row r="360" s="9" customFormat="1" ht="12.75" x14ac:dyDescent="0.2"/>
    <row r="361" s="9" customFormat="1" ht="12.75" x14ac:dyDescent="0.2"/>
    <row r="362" s="9" customFormat="1" ht="12.75" x14ac:dyDescent="0.2"/>
    <row r="363" s="9" customFormat="1" ht="12.75" x14ac:dyDescent="0.2"/>
    <row r="364" s="9" customFormat="1" ht="12.75" x14ac:dyDescent="0.2"/>
    <row r="365" s="9" customFormat="1" ht="12.75" x14ac:dyDescent="0.2"/>
    <row r="366" s="9" customFormat="1" ht="12.75" x14ac:dyDescent="0.2"/>
    <row r="367" s="9" customFormat="1" ht="12.75" x14ac:dyDescent="0.2"/>
    <row r="368" s="9" customFormat="1" ht="12.75" x14ac:dyDescent="0.2"/>
    <row r="369" s="9" customFormat="1" ht="12.75" x14ac:dyDescent="0.2"/>
    <row r="370" s="9" customFormat="1" ht="12.75" x14ac:dyDescent="0.2"/>
    <row r="371" s="9" customFormat="1" ht="12.75" x14ac:dyDescent="0.2"/>
    <row r="372" s="9" customFormat="1" ht="12.75" x14ac:dyDescent="0.2"/>
    <row r="373" s="9" customFormat="1" ht="12.75" x14ac:dyDescent="0.2"/>
    <row r="374" s="9" customFormat="1" ht="12.75" x14ac:dyDescent="0.2"/>
    <row r="375" s="9" customFormat="1" ht="12.75" x14ac:dyDescent="0.2"/>
    <row r="376" s="9" customFormat="1" ht="12.75" x14ac:dyDescent="0.2"/>
    <row r="377" s="9" customFormat="1" ht="12.75" x14ac:dyDescent="0.2"/>
    <row r="378" s="9" customFormat="1" ht="12.75" x14ac:dyDescent="0.2"/>
    <row r="379" s="9" customFormat="1" ht="12.75" x14ac:dyDescent="0.2"/>
    <row r="380" s="9" customFormat="1" ht="12.75" x14ac:dyDescent="0.2"/>
    <row r="381" s="9" customFormat="1" ht="12.75" x14ac:dyDescent="0.2"/>
    <row r="382" s="9" customFormat="1" ht="12.75" x14ac:dyDescent="0.2"/>
    <row r="383" s="9" customFormat="1" ht="12.75" x14ac:dyDescent="0.2"/>
    <row r="384" s="9" customFormat="1" ht="12.75" x14ac:dyDescent="0.2"/>
    <row r="385" s="9" customFormat="1" ht="12.75" x14ac:dyDescent="0.2"/>
    <row r="386" s="9" customFormat="1" ht="12.75" x14ac:dyDescent="0.2"/>
    <row r="387" s="9" customFormat="1" ht="12.75" x14ac:dyDescent="0.2"/>
    <row r="388" s="9" customFormat="1" ht="12.75" x14ac:dyDescent="0.2"/>
    <row r="389" s="9" customFormat="1" ht="12.75" x14ac:dyDescent="0.2"/>
    <row r="390" s="9" customFormat="1" ht="12.75" x14ac:dyDescent="0.2"/>
    <row r="391" s="9" customFormat="1" ht="12.75" x14ac:dyDescent="0.2"/>
    <row r="392" s="9" customFormat="1" ht="12.75" x14ac:dyDescent="0.2"/>
    <row r="393" s="9" customFormat="1" ht="12.75" x14ac:dyDescent="0.2"/>
    <row r="394" s="9" customFormat="1" ht="12.75" x14ac:dyDescent="0.2"/>
    <row r="395" s="9" customFormat="1" ht="12.75" x14ac:dyDescent="0.2"/>
    <row r="396" s="9" customFormat="1" ht="12.75" x14ac:dyDescent="0.2"/>
    <row r="397" s="9" customFormat="1" ht="12.75" x14ac:dyDescent="0.2"/>
    <row r="398" s="9" customFormat="1" ht="12.75" x14ac:dyDescent="0.2"/>
    <row r="399" s="9" customFormat="1" ht="12.75" x14ac:dyDescent="0.2"/>
    <row r="400" s="9" customFormat="1" ht="12.75" x14ac:dyDescent="0.2"/>
    <row r="401" s="9" customFormat="1" ht="12.75" x14ac:dyDescent="0.2"/>
    <row r="402" s="9" customFormat="1" ht="12.75" x14ac:dyDescent="0.2"/>
    <row r="403" s="9" customFormat="1" ht="12.75" x14ac:dyDescent="0.2"/>
    <row r="404" s="9" customFormat="1" ht="12.75" x14ac:dyDescent="0.2"/>
    <row r="405" s="9" customFormat="1" ht="12.75" x14ac:dyDescent="0.2"/>
    <row r="406" s="9" customFormat="1" ht="12.75" x14ac:dyDescent="0.2"/>
    <row r="407" s="9" customFormat="1" ht="12.75" x14ac:dyDescent="0.2"/>
    <row r="408" s="9" customFormat="1" ht="12.75" x14ac:dyDescent="0.2"/>
    <row r="409" s="9" customFormat="1" ht="12.75" x14ac:dyDescent="0.2"/>
    <row r="410" s="9" customFormat="1" ht="12.75" x14ac:dyDescent="0.2"/>
    <row r="411" s="9" customFormat="1" ht="12.75" x14ac:dyDescent="0.2"/>
    <row r="412" s="9" customFormat="1" ht="12.75" x14ac:dyDescent="0.2"/>
    <row r="413" s="9" customFormat="1" ht="12.75" x14ac:dyDescent="0.2"/>
  </sheetData>
  <mergeCells count="61">
    <mergeCell ref="A26:Y26"/>
    <mergeCell ref="A27:Y27"/>
    <mergeCell ref="A28:Y28"/>
    <mergeCell ref="A29:Y29"/>
    <mergeCell ref="A22:A25"/>
    <mergeCell ref="B22:B25"/>
    <mergeCell ref="C22:E23"/>
    <mergeCell ref="F22:F23"/>
    <mergeCell ref="G22:G23"/>
    <mergeCell ref="H22:H23"/>
    <mergeCell ref="I22:I23"/>
    <mergeCell ref="J22:J23"/>
    <mergeCell ref="K22:K23"/>
    <mergeCell ref="L22:L23"/>
    <mergeCell ref="R22:R23"/>
    <mergeCell ref="S22:S23"/>
    <mergeCell ref="X1:Y1"/>
    <mergeCell ref="B18:B19"/>
    <mergeCell ref="A18:A19"/>
    <mergeCell ref="C20:E20"/>
    <mergeCell ref="M11:T11"/>
    <mergeCell ref="M12:Q12"/>
    <mergeCell ref="U13:U15"/>
    <mergeCell ref="V13:V15"/>
    <mergeCell ref="W13:W15"/>
    <mergeCell ref="A2:Y2"/>
    <mergeCell ref="A3:Y3"/>
    <mergeCell ref="A4:Y4"/>
    <mergeCell ref="B20:B21"/>
    <mergeCell ref="A20:A21"/>
    <mergeCell ref="F13:F15"/>
    <mergeCell ref="A11:A15"/>
    <mergeCell ref="U20:Y21"/>
    <mergeCell ref="A17:Y17"/>
    <mergeCell ref="C18:E18"/>
    <mergeCell ref="U11:Y11"/>
    <mergeCell ref="F11:L11"/>
    <mergeCell ref="G13:I14"/>
    <mergeCell ref="M13:M15"/>
    <mergeCell ref="A6:Y6"/>
    <mergeCell ref="A7:Y7"/>
    <mergeCell ref="A9:Y9"/>
    <mergeCell ref="R12:T14"/>
    <mergeCell ref="O14:Q14"/>
    <mergeCell ref="F12:I12"/>
    <mergeCell ref="J12:L14"/>
    <mergeCell ref="N13:Q13"/>
    <mergeCell ref="N14:N15"/>
    <mergeCell ref="U12:W12"/>
    <mergeCell ref="X12:X15"/>
    <mergeCell ref="Y12:Y15"/>
    <mergeCell ref="D11:D15"/>
    <mergeCell ref="C11:C15"/>
    <mergeCell ref="B11:B15"/>
    <mergeCell ref="E11:E15"/>
    <mergeCell ref="T22:T23"/>
    <mergeCell ref="M22:M23"/>
    <mergeCell ref="N22:N23"/>
    <mergeCell ref="O22:O23"/>
    <mergeCell ref="P22:P23"/>
    <mergeCell ref="Q22:Q23"/>
  </mergeCells>
  <printOptions horizontalCentered="1"/>
  <pageMargins left="0.15748031496062992" right="0.15748031496062992" top="0.19685039370078741" bottom="0.19685039370078741" header="0" footer="0"/>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72"/>
  <sheetViews>
    <sheetView workbookViewId="0">
      <pane ySplit="17" topLeftCell="A18" activePane="bottomLeft" state="frozen"/>
      <selection pane="bottomLeft" activeCell="E92" sqref="E92"/>
    </sheetView>
  </sheetViews>
  <sheetFormatPr defaultColWidth="8.85546875" defaultRowHeight="15" x14ac:dyDescent="0.25"/>
  <cols>
    <col min="1" max="1" width="3.7109375" style="1" customWidth="1"/>
    <col min="2" max="2" width="15.5703125" style="1" customWidth="1"/>
    <col min="3" max="3" width="3.28515625" style="1" customWidth="1"/>
    <col min="4" max="4" width="12.28515625" style="1" customWidth="1"/>
    <col min="5" max="5" width="28.42578125" style="1" customWidth="1"/>
    <col min="6" max="6" width="8.140625" style="1" customWidth="1"/>
    <col min="7" max="7" width="8" style="1" customWidth="1"/>
    <col min="8" max="8" width="7.85546875" style="1" customWidth="1"/>
    <col min="9" max="9" width="8.28515625" style="1" customWidth="1"/>
    <col min="10" max="10" width="4.42578125" style="1" customWidth="1"/>
    <col min="11" max="12" width="4" style="1" customWidth="1"/>
    <col min="13" max="13" width="8" style="1" customWidth="1"/>
    <col min="14" max="14" width="8.42578125" style="1" customWidth="1"/>
    <col min="15" max="15" width="8.28515625" style="1" customWidth="1"/>
    <col min="16" max="16" width="8.140625" style="1" customWidth="1"/>
    <col min="17" max="17" width="7.85546875" style="1" customWidth="1"/>
    <col min="18" max="18" width="4.42578125" style="1" customWidth="1"/>
    <col min="19" max="19" width="4.28515625" style="1" customWidth="1"/>
    <col min="20" max="20" width="4.140625" style="1" customWidth="1"/>
    <col min="21" max="21" width="17" style="1" customWidth="1"/>
    <col min="22" max="22" width="7.42578125" style="1" bestFit="1" customWidth="1"/>
    <col min="23" max="23" width="6.42578125" style="1" bestFit="1" customWidth="1"/>
    <col min="24" max="24" width="9" style="1" customWidth="1"/>
    <col min="25" max="25" width="15" style="10" customWidth="1"/>
    <col min="26" max="16384" width="8.85546875" style="1"/>
  </cols>
  <sheetData>
    <row r="1" spans="1:25" x14ac:dyDescent="0.25">
      <c r="X1" s="116" t="s">
        <v>163</v>
      </c>
      <c r="Y1" s="116"/>
    </row>
    <row r="3" spans="1:25" x14ac:dyDescent="0.25">
      <c r="A3" s="138" t="s">
        <v>107</v>
      </c>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5" ht="13.9" customHeight="1" x14ac:dyDescent="0.25">
      <c r="A4" s="138" t="s">
        <v>106</v>
      </c>
      <c r="B4" s="138"/>
      <c r="C4" s="138"/>
      <c r="D4" s="138"/>
      <c r="E4" s="138"/>
      <c r="F4" s="138"/>
      <c r="G4" s="138"/>
      <c r="H4" s="138"/>
      <c r="I4" s="138"/>
      <c r="J4" s="138"/>
      <c r="K4" s="138"/>
      <c r="L4" s="138"/>
      <c r="M4" s="138"/>
      <c r="N4" s="138"/>
      <c r="O4" s="138"/>
      <c r="P4" s="138"/>
      <c r="Q4" s="138"/>
      <c r="R4" s="138"/>
      <c r="S4" s="138"/>
      <c r="T4" s="138"/>
      <c r="U4" s="138"/>
      <c r="V4" s="138"/>
      <c r="W4" s="138"/>
      <c r="X4" s="138"/>
      <c r="Y4" s="138"/>
    </row>
    <row r="5" spans="1:25" ht="13.9" customHeight="1" x14ac:dyDescent="0.25">
      <c r="A5" s="138" t="s">
        <v>105</v>
      </c>
      <c r="B5" s="138"/>
      <c r="C5" s="138"/>
      <c r="D5" s="138"/>
      <c r="E5" s="138"/>
      <c r="F5" s="138"/>
      <c r="G5" s="138"/>
      <c r="H5" s="138"/>
      <c r="I5" s="138"/>
      <c r="J5" s="138"/>
      <c r="K5" s="138"/>
      <c r="L5" s="138"/>
      <c r="M5" s="138"/>
      <c r="N5" s="138"/>
      <c r="O5" s="138"/>
      <c r="P5" s="138"/>
      <c r="Q5" s="138"/>
      <c r="R5" s="138"/>
      <c r="S5" s="138"/>
      <c r="T5" s="138"/>
      <c r="U5" s="138"/>
      <c r="V5" s="138"/>
      <c r="W5" s="138"/>
      <c r="X5" s="138"/>
      <c r="Y5" s="138"/>
    </row>
    <row r="7" spans="1:25" ht="13.9" customHeight="1" x14ac:dyDescent="0.25">
      <c r="A7" s="127" t="s">
        <v>80</v>
      </c>
      <c r="B7" s="127"/>
      <c r="C7" s="127"/>
      <c r="D7" s="127"/>
      <c r="E7" s="127"/>
      <c r="F7" s="127"/>
      <c r="G7" s="127"/>
      <c r="H7" s="127"/>
      <c r="I7" s="127"/>
      <c r="J7" s="127"/>
      <c r="K7" s="127"/>
      <c r="L7" s="127"/>
      <c r="M7" s="127"/>
      <c r="N7" s="127"/>
      <c r="O7" s="127"/>
      <c r="P7" s="127"/>
      <c r="Q7" s="127"/>
      <c r="R7" s="127"/>
      <c r="S7" s="127"/>
      <c r="T7" s="127"/>
      <c r="U7" s="127"/>
      <c r="V7" s="127"/>
      <c r="W7" s="127"/>
      <c r="X7" s="127"/>
      <c r="Y7" s="127"/>
    </row>
    <row r="8" spans="1:25" ht="13.9" customHeight="1" x14ac:dyDescent="0.25">
      <c r="A8" s="138" t="s">
        <v>70</v>
      </c>
      <c r="B8" s="138"/>
      <c r="C8" s="138"/>
      <c r="D8" s="138"/>
      <c r="E8" s="138"/>
      <c r="F8" s="138"/>
      <c r="G8" s="138"/>
      <c r="H8" s="138"/>
      <c r="I8" s="138"/>
      <c r="J8" s="138"/>
      <c r="K8" s="138"/>
      <c r="L8" s="138"/>
      <c r="M8" s="138"/>
      <c r="N8" s="138"/>
      <c r="O8" s="138"/>
      <c r="P8" s="138"/>
      <c r="Q8" s="138"/>
      <c r="R8" s="138"/>
      <c r="S8" s="138"/>
      <c r="T8" s="138"/>
      <c r="U8" s="138"/>
      <c r="V8" s="138"/>
      <c r="W8" s="138"/>
      <c r="X8" s="138"/>
      <c r="Y8" s="138"/>
    </row>
    <row r="10" spans="1:25" ht="13.9" customHeight="1" x14ac:dyDescent="0.25">
      <c r="A10" s="138" t="s">
        <v>165</v>
      </c>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row>
    <row r="12" spans="1:25" s="2" customFormat="1" ht="10.15" customHeight="1" x14ac:dyDescent="0.2">
      <c r="A12" s="173" t="s">
        <v>103</v>
      </c>
      <c r="B12" s="173" t="s">
        <v>104</v>
      </c>
      <c r="C12" s="173" t="s">
        <v>103</v>
      </c>
      <c r="D12" s="173" t="s">
        <v>102</v>
      </c>
      <c r="E12" s="173" t="s">
        <v>101</v>
      </c>
      <c r="F12" s="173" t="s">
        <v>100</v>
      </c>
      <c r="G12" s="173"/>
      <c r="H12" s="173"/>
      <c r="I12" s="173"/>
      <c r="J12" s="173"/>
      <c r="K12" s="173"/>
      <c r="L12" s="173"/>
      <c r="M12" s="173" t="s">
        <v>99</v>
      </c>
      <c r="N12" s="173"/>
      <c r="O12" s="173"/>
      <c r="P12" s="173"/>
      <c r="Q12" s="173"/>
      <c r="R12" s="173"/>
      <c r="S12" s="173"/>
      <c r="T12" s="173"/>
      <c r="U12" s="173" t="s">
        <v>98</v>
      </c>
      <c r="V12" s="173"/>
      <c r="W12" s="173"/>
      <c r="X12" s="173"/>
      <c r="Y12" s="173"/>
    </row>
    <row r="13" spans="1:25" s="2" customFormat="1" ht="27.6" customHeight="1" x14ac:dyDescent="0.2">
      <c r="A13" s="173"/>
      <c r="B13" s="173"/>
      <c r="C13" s="173"/>
      <c r="D13" s="173"/>
      <c r="E13" s="173"/>
      <c r="F13" s="173" t="s">
        <v>97</v>
      </c>
      <c r="G13" s="173"/>
      <c r="H13" s="173"/>
      <c r="I13" s="173"/>
      <c r="J13" s="173" t="s">
        <v>96</v>
      </c>
      <c r="K13" s="173"/>
      <c r="L13" s="173"/>
      <c r="M13" s="173" t="s">
        <v>97</v>
      </c>
      <c r="N13" s="173"/>
      <c r="O13" s="173"/>
      <c r="P13" s="173"/>
      <c r="Q13" s="173"/>
      <c r="R13" s="173" t="s">
        <v>140</v>
      </c>
      <c r="S13" s="173"/>
      <c r="T13" s="173"/>
      <c r="U13" s="173" t="s">
        <v>109</v>
      </c>
      <c r="V13" s="173"/>
      <c r="W13" s="173"/>
      <c r="X13" s="173" t="s">
        <v>95</v>
      </c>
      <c r="Y13" s="173" t="s">
        <v>94</v>
      </c>
    </row>
    <row r="14" spans="1:25" s="2" customFormat="1" ht="14.45" customHeight="1" x14ac:dyDescent="0.2">
      <c r="A14" s="173"/>
      <c r="B14" s="173"/>
      <c r="C14" s="173"/>
      <c r="D14" s="173"/>
      <c r="E14" s="173"/>
      <c r="F14" s="174" t="s">
        <v>89</v>
      </c>
      <c r="G14" s="180" t="s">
        <v>88</v>
      </c>
      <c r="H14" s="181"/>
      <c r="I14" s="182"/>
      <c r="J14" s="173"/>
      <c r="K14" s="173"/>
      <c r="L14" s="173"/>
      <c r="M14" s="174" t="s">
        <v>110</v>
      </c>
      <c r="N14" s="177" t="s">
        <v>93</v>
      </c>
      <c r="O14" s="178"/>
      <c r="P14" s="178"/>
      <c r="Q14" s="179"/>
      <c r="R14" s="173"/>
      <c r="S14" s="173"/>
      <c r="T14" s="173"/>
      <c r="U14" s="174" t="s">
        <v>92</v>
      </c>
      <c r="V14" s="174" t="s">
        <v>91</v>
      </c>
      <c r="W14" s="174" t="s">
        <v>90</v>
      </c>
      <c r="X14" s="173"/>
      <c r="Y14" s="173"/>
    </row>
    <row r="15" spans="1:25" s="2" customFormat="1" ht="15.6" customHeight="1" x14ac:dyDescent="0.2">
      <c r="A15" s="173"/>
      <c r="B15" s="173"/>
      <c r="C15" s="173"/>
      <c r="D15" s="173"/>
      <c r="E15" s="173"/>
      <c r="F15" s="175"/>
      <c r="G15" s="183"/>
      <c r="H15" s="184"/>
      <c r="I15" s="185"/>
      <c r="J15" s="173"/>
      <c r="K15" s="173"/>
      <c r="L15" s="173"/>
      <c r="M15" s="175"/>
      <c r="N15" s="175" t="s">
        <v>89</v>
      </c>
      <c r="O15" s="176" t="s">
        <v>88</v>
      </c>
      <c r="P15" s="176"/>
      <c r="Q15" s="176"/>
      <c r="R15" s="173"/>
      <c r="S15" s="173"/>
      <c r="T15" s="173"/>
      <c r="U15" s="175"/>
      <c r="V15" s="175"/>
      <c r="W15" s="175"/>
      <c r="X15" s="173"/>
      <c r="Y15" s="173"/>
    </row>
    <row r="16" spans="1:25" s="4" customFormat="1" ht="11.25" x14ac:dyDescent="0.25">
      <c r="A16" s="173"/>
      <c r="B16" s="173"/>
      <c r="C16" s="173"/>
      <c r="D16" s="173"/>
      <c r="E16" s="173"/>
      <c r="F16" s="176"/>
      <c r="G16" s="3" t="s">
        <v>111</v>
      </c>
      <c r="H16" s="3" t="s">
        <v>112</v>
      </c>
      <c r="I16" s="3" t="s">
        <v>113</v>
      </c>
      <c r="J16" s="3" t="s">
        <v>111</v>
      </c>
      <c r="K16" s="3" t="s">
        <v>112</v>
      </c>
      <c r="L16" s="3" t="s">
        <v>113</v>
      </c>
      <c r="M16" s="176"/>
      <c r="N16" s="176"/>
      <c r="O16" s="3" t="s">
        <v>111</v>
      </c>
      <c r="P16" s="3" t="s">
        <v>112</v>
      </c>
      <c r="Q16" s="3" t="s">
        <v>113</v>
      </c>
      <c r="R16" s="3" t="s">
        <v>111</v>
      </c>
      <c r="S16" s="3" t="s">
        <v>112</v>
      </c>
      <c r="T16" s="3" t="s">
        <v>113</v>
      </c>
      <c r="U16" s="176"/>
      <c r="V16" s="176"/>
      <c r="W16" s="176"/>
      <c r="X16" s="173"/>
      <c r="Y16" s="173"/>
    </row>
    <row r="17" spans="1:25" s="2" customFormat="1" ht="10.15" x14ac:dyDescent="0.2">
      <c r="A17" s="3">
        <v>1</v>
      </c>
      <c r="B17" s="3">
        <v>2</v>
      </c>
      <c r="C17" s="3">
        <v>3</v>
      </c>
      <c r="D17" s="3">
        <v>4</v>
      </c>
      <c r="E17" s="3">
        <v>5</v>
      </c>
      <c r="F17" s="3">
        <v>6</v>
      </c>
      <c r="G17" s="3">
        <v>7</v>
      </c>
      <c r="H17" s="3">
        <v>8</v>
      </c>
      <c r="I17" s="3">
        <v>9</v>
      </c>
      <c r="J17" s="3">
        <v>10</v>
      </c>
      <c r="K17" s="3">
        <v>11</v>
      </c>
      <c r="L17" s="3">
        <v>12</v>
      </c>
      <c r="M17" s="3">
        <v>13</v>
      </c>
      <c r="N17" s="3">
        <v>14</v>
      </c>
      <c r="O17" s="3">
        <v>15</v>
      </c>
      <c r="P17" s="3">
        <v>16</v>
      </c>
      <c r="Q17" s="3">
        <v>17</v>
      </c>
      <c r="R17" s="3">
        <v>18</v>
      </c>
      <c r="S17" s="3">
        <v>19</v>
      </c>
      <c r="T17" s="3">
        <v>20</v>
      </c>
      <c r="U17" s="3">
        <v>21</v>
      </c>
      <c r="V17" s="3">
        <v>22</v>
      </c>
      <c r="W17" s="3">
        <v>23</v>
      </c>
      <c r="X17" s="3">
        <v>24</v>
      </c>
      <c r="Y17" s="3">
        <v>25</v>
      </c>
    </row>
    <row r="18" spans="1:25" s="2" customFormat="1" ht="11.25" x14ac:dyDescent="0.2">
      <c r="A18" s="170" t="s">
        <v>168</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2"/>
    </row>
    <row r="19" spans="1:25" s="2" customFormat="1" ht="20.25" customHeight="1" x14ac:dyDescent="0.2">
      <c r="A19" s="161">
        <v>1</v>
      </c>
      <c r="B19" s="158" t="s">
        <v>137</v>
      </c>
      <c r="C19" s="167" t="s">
        <v>138</v>
      </c>
      <c r="D19" s="168"/>
      <c r="E19" s="169"/>
      <c r="F19" s="73">
        <f>SUM(F20:F57)</f>
        <v>248772.81900000005</v>
      </c>
      <c r="G19" s="73">
        <f t="shared" ref="G19:Q19" si="0">SUM(G20:G57)</f>
        <v>97224.103300000002</v>
      </c>
      <c r="H19" s="73">
        <f t="shared" si="0"/>
        <v>121011.89669999998</v>
      </c>
      <c r="I19" s="73">
        <f t="shared" si="0"/>
        <v>30536.819</v>
      </c>
      <c r="J19" s="73">
        <f>G19/F19*100</f>
        <v>39.081481526323813</v>
      </c>
      <c r="K19" s="73">
        <f>H19/F19*100</f>
        <v>48.6435363744461</v>
      </c>
      <c r="L19" s="73">
        <f>I19/F19*100</f>
        <v>12.274982099230058</v>
      </c>
      <c r="M19" s="73">
        <f>SUM(M20:M57)</f>
        <v>200237.80099999998</v>
      </c>
      <c r="N19" s="73">
        <f t="shared" si="0"/>
        <v>271189.43796010007</v>
      </c>
      <c r="O19" s="73">
        <f t="shared" si="0"/>
        <v>87749.319700000007</v>
      </c>
      <c r="P19" s="73">
        <f t="shared" si="0"/>
        <v>109218.89402990001</v>
      </c>
      <c r="Q19" s="73">
        <f t="shared" si="0"/>
        <v>74221.22423019998</v>
      </c>
      <c r="R19" s="73">
        <f t="shared" ref="R19:R27" si="1">O19/N19*100</f>
        <v>32.357204012093753</v>
      </c>
      <c r="S19" s="73">
        <f t="shared" ref="S19:S27" si="2">P19/N19*100</f>
        <v>40.274022045788271</v>
      </c>
      <c r="T19" s="73">
        <f t="shared" ref="T19:T27" si="3">Q19/N19*100</f>
        <v>27.368773942117947</v>
      </c>
      <c r="U19" s="74" t="s">
        <v>214</v>
      </c>
      <c r="V19" s="75" t="s">
        <v>188</v>
      </c>
      <c r="W19" s="76">
        <f>SUM(W20:W57)</f>
        <v>380</v>
      </c>
      <c r="X19" s="76">
        <f>SUM(X20:X57)</f>
        <v>341</v>
      </c>
      <c r="Y19" s="77"/>
    </row>
    <row r="20" spans="1:25" s="2" customFormat="1" ht="20.25" customHeight="1" x14ac:dyDescent="0.2">
      <c r="A20" s="162"/>
      <c r="B20" s="159"/>
      <c r="C20" s="5">
        <f>'[1]Табл. 13'!C16</f>
        <v>1</v>
      </c>
      <c r="D20" s="6" t="str">
        <f>'[1]Табл. 13'!D16</f>
        <v>Абдулинский г/о</v>
      </c>
      <c r="E20" s="186" t="s">
        <v>219</v>
      </c>
      <c r="F20" s="65">
        <v>9500</v>
      </c>
      <c r="G20" s="65">
        <v>3051.9423000000002</v>
      </c>
      <c r="H20" s="65">
        <v>3798.6576999999993</v>
      </c>
      <c r="I20" s="65">
        <v>2649.4</v>
      </c>
      <c r="J20" s="66">
        <f t="shared" ref="J20:J57" si="4">G20/F20*100</f>
        <v>32.125708421052636</v>
      </c>
      <c r="K20" s="66">
        <f t="shared" ref="K20:K57" si="5">H20/F20*100</f>
        <v>39.985870526315779</v>
      </c>
      <c r="L20" s="66">
        <f t="shared" ref="L20:L57" si="6">I20/F20*100</f>
        <v>27.888421052631578</v>
      </c>
      <c r="M20" s="65">
        <v>6850.6</v>
      </c>
      <c r="N20" s="65">
        <f>O20+P20+Q20</f>
        <v>9500</v>
      </c>
      <c r="O20" s="65">
        <v>3051.9182799999994</v>
      </c>
      <c r="P20" s="65">
        <v>3798.6304500000001</v>
      </c>
      <c r="Q20" s="65">
        <v>2649.4512699999996</v>
      </c>
      <c r="R20" s="66">
        <f>O20/N20*100</f>
        <v>32.12545557894736</v>
      </c>
      <c r="S20" s="66">
        <f>P20/N20*100</f>
        <v>39.985583684210532</v>
      </c>
      <c r="T20" s="66">
        <f>Q20/N20*100</f>
        <v>27.888960736842101</v>
      </c>
      <c r="U20" s="188" t="s">
        <v>212</v>
      </c>
      <c r="V20" s="67" t="s">
        <v>188</v>
      </c>
      <c r="W20" s="68">
        <v>11</v>
      </c>
      <c r="X20" s="68">
        <v>11</v>
      </c>
      <c r="Y20" s="69"/>
    </row>
    <row r="21" spans="1:25" s="2" customFormat="1" ht="30" customHeight="1" x14ac:dyDescent="0.2">
      <c r="A21" s="162"/>
      <c r="B21" s="159"/>
      <c r="C21" s="5">
        <f>'[1]Табл. 13'!C17</f>
        <v>2</v>
      </c>
      <c r="D21" s="6" t="str">
        <f>'[1]Табл. 13'!D17</f>
        <v>Адамовский район</v>
      </c>
      <c r="E21" s="186" t="s">
        <v>220</v>
      </c>
      <c r="F21" s="65">
        <v>6593.8</v>
      </c>
      <c r="G21" s="65">
        <v>2937.5378999999994</v>
      </c>
      <c r="H21" s="65">
        <v>3656.2621000000008</v>
      </c>
      <c r="I21" s="65">
        <v>0</v>
      </c>
      <c r="J21" s="66">
        <f t="shared" si="4"/>
        <v>44.54999999999999</v>
      </c>
      <c r="K21" s="66">
        <f t="shared" si="5"/>
        <v>55.45000000000001</v>
      </c>
      <c r="L21" s="66">
        <f t="shared" si="6"/>
        <v>0</v>
      </c>
      <c r="M21" s="65">
        <v>6593.8</v>
      </c>
      <c r="N21" s="65">
        <f t="shared" ref="N21:N57" si="7">O21+P21+Q21</f>
        <v>9520</v>
      </c>
      <c r="O21" s="65">
        <v>2937.5367500000002</v>
      </c>
      <c r="P21" s="65">
        <v>3656.2632500000004</v>
      </c>
      <c r="Q21" s="65">
        <v>2926.2</v>
      </c>
      <c r="R21" s="66">
        <f>O21/N21*100</f>
        <v>30.856478466386555</v>
      </c>
      <c r="S21" s="66">
        <f>P21/N21*100</f>
        <v>38.406126575630253</v>
      </c>
      <c r="T21" s="66">
        <f>Q21/N21*100</f>
        <v>30.737394957983195</v>
      </c>
      <c r="U21" s="188" t="s">
        <v>212</v>
      </c>
      <c r="V21" s="67" t="s">
        <v>188</v>
      </c>
      <c r="W21" s="68">
        <v>17</v>
      </c>
      <c r="X21" s="68">
        <v>17</v>
      </c>
      <c r="Y21" s="189"/>
    </row>
    <row r="22" spans="1:25" s="2" customFormat="1" ht="19.5" x14ac:dyDescent="0.2">
      <c r="A22" s="162"/>
      <c r="B22" s="159"/>
      <c r="C22" s="5">
        <f>'[1]Табл. 13'!C18</f>
        <v>3</v>
      </c>
      <c r="D22" s="6" t="str">
        <f>'[1]Табл. 13'!D18</f>
        <v>Акбулакский район</v>
      </c>
      <c r="E22" s="186" t="s">
        <v>221</v>
      </c>
      <c r="F22" s="65">
        <v>5901.3</v>
      </c>
      <c r="G22" s="65">
        <v>2629.0291499999994</v>
      </c>
      <c r="H22" s="65">
        <v>3272.2708500000003</v>
      </c>
      <c r="I22" s="65">
        <v>0</v>
      </c>
      <c r="J22" s="66">
        <f t="shared" si="4"/>
        <v>44.54999999999999</v>
      </c>
      <c r="K22" s="66">
        <f t="shared" si="5"/>
        <v>55.45</v>
      </c>
      <c r="L22" s="66">
        <f t="shared" si="6"/>
        <v>0</v>
      </c>
      <c r="M22" s="65">
        <v>5901.3</v>
      </c>
      <c r="N22" s="65">
        <f t="shared" si="7"/>
        <v>7582.4</v>
      </c>
      <c r="O22" s="65">
        <v>2629.0291499999994</v>
      </c>
      <c r="P22" s="65">
        <v>3272.2708500000003</v>
      </c>
      <c r="Q22" s="65">
        <v>1681.1</v>
      </c>
      <c r="R22" s="66">
        <f>O22/N22*100</f>
        <v>34.672783683266509</v>
      </c>
      <c r="S22" s="66">
        <f>P22/N22*100</f>
        <v>43.156135920025328</v>
      </c>
      <c r="T22" s="66">
        <f>Q22/N22*100</f>
        <v>22.171080396708163</v>
      </c>
      <c r="U22" s="188" t="s">
        <v>212</v>
      </c>
      <c r="V22" s="67" t="s">
        <v>188</v>
      </c>
      <c r="W22" s="68">
        <v>9</v>
      </c>
      <c r="X22" s="68">
        <v>9</v>
      </c>
      <c r="Y22" s="189"/>
    </row>
    <row r="23" spans="1:25" s="2" customFormat="1" ht="19.5" x14ac:dyDescent="0.2">
      <c r="A23" s="162"/>
      <c r="B23" s="159"/>
      <c r="C23" s="5">
        <f>'[1]Табл. 13'!C19</f>
        <v>4</v>
      </c>
      <c r="D23" s="6" t="str">
        <f>'[1]Табл. 13'!D19</f>
        <v>Александровский район</v>
      </c>
      <c r="E23" s="186" t="s">
        <v>222</v>
      </c>
      <c r="F23" s="65">
        <v>5270.3</v>
      </c>
      <c r="G23" s="65">
        <v>2347.9186500000001</v>
      </c>
      <c r="H23" s="65">
        <v>2922.3813499999997</v>
      </c>
      <c r="I23" s="65">
        <v>0</v>
      </c>
      <c r="J23" s="66">
        <f t="shared" si="4"/>
        <v>44.55</v>
      </c>
      <c r="K23" s="66">
        <f t="shared" si="5"/>
        <v>55.449999999999989</v>
      </c>
      <c r="L23" s="66">
        <f t="shared" si="6"/>
        <v>0</v>
      </c>
      <c r="M23" s="65">
        <v>5270.3</v>
      </c>
      <c r="N23" s="65">
        <f t="shared" si="7"/>
        <v>6771.7999999999993</v>
      </c>
      <c r="O23" s="65">
        <v>2347.9186500000001</v>
      </c>
      <c r="P23" s="65">
        <v>2922.3813499999997</v>
      </c>
      <c r="Q23" s="65">
        <v>1501.5</v>
      </c>
      <c r="R23" s="66">
        <f>O23/N23*100</f>
        <v>34.672002274136865</v>
      </c>
      <c r="S23" s="66">
        <f>P23/N23*100</f>
        <v>43.155163324374612</v>
      </c>
      <c r="T23" s="66">
        <f>Q23/N23*100</f>
        <v>22.172834401488529</v>
      </c>
      <c r="U23" s="188" t="s">
        <v>212</v>
      </c>
      <c r="V23" s="67" t="s">
        <v>188</v>
      </c>
      <c r="W23" s="68">
        <v>7</v>
      </c>
      <c r="X23" s="68">
        <v>7</v>
      </c>
      <c r="Y23" s="189"/>
    </row>
    <row r="24" spans="1:25" s="2" customFormat="1" ht="29.25" x14ac:dyDescent="0.2">
      <c r="A24" s="162"/>
      <c r="B24" s="159"/>
      <c r="C24" s="5">
        <f>'[1]Табл. 13'!C20</f>
        <v>5</v>
      </c>
      <c r="D24" s="6" t="str">
        <f>'[1]Табл. 13'!D20</f>
        <v>Асекеевский район</v>
      </c>
      <c r="E24" s="186" t="s">
        <v>223</v>
      </c>
      <c r="F24" s="65">
        <v>1512.3</v>
      </c>
      <c r="G24" s="65">
        <v>673.72964999999999</v>
      </c>
      <c r="H24" s="65">
        <v>838.57034999999996</v>
      </c>
      <c r="I24" s="65">
        <v>0</v>
      </c>
      <c r="J24" s="66">
        <f t="shared" si="4"/>
        <v>44.55</v>
      </c>
      <c r="K24" s="66">
        <f t="shared" si="5"/>
        <v>55.45</v>
      </c>
      <c r="L24" s="66">
        <f t="shared" si="6"/>
        <v>0</v>
      </c>
      <c r="M24" s="65">
        <v>1512.3</v>
      </c>
      <c r="N24" s="65">
        <f t="shared" si="7"/>
        <v>2183.6</v>
      </c>
      <c r="O24" s="65">
        <v>673.72964999999999</v>
      </c>
      <c r="P24" s="65">
        <v>838.57034999999996</v>
      </c>
      <c r="Q24" s="65">
        <v>671.3</v>
      </c>
      <c r="R24" s="66">
        <f>O24/N24*100</f>
        <v>30.854078127862245</v>
      </c>
      <c r="S24" s="66">
        <f>P24/N24*100</f>
        <v>38.403111833669165</v>
      </c>
      <c r="T24" s="66">
        <f>Q24/N24*100</f>
        <v>30.742810038468583</v>
      </c>
      <c r="U24" s="71" t="s">
        <v>212</v>
      </c>
      <c r="V24" s="67" t="s">
        <v>188</v>
      </c>
      <c r="W24" s="68">
        <v>3</v>
      </c>
      <c r="X24" s="68">
        <v>3</v>
      </c>
      <c r="Y24" s="189"/>
    </row>
    <row r="25" spans="1:25" s="2" customFormat="1" ht="19.5" x14ac:dyDescent="0.2">
      <c r="A25" s="162"/>
      <c r="B25" s="159"/>
      <c r="C25" s="5">
        <f>'[1]Табл. 13'!C21</f>
        <v>6</v>
      </c>
      <c r="D25" s="6" t="str">
        <f>'[1]Табл. 13'!D21</f>
        <v>Беляевский район</v>
      </c>
      <c r="E25" s="186" t="s">
        <v>224</v>
      </c>
      <c r="F25" s="65">
        <v>3282.2</v>
      </c>
      <c r="G25" s="65">
        <v>1462.2201</v>
      </c>
      <c r="H25" s="65">
        <v>1819.9798999999998</v>
      </c>
      <c r="I25" s="65">
        <v>0</v>
      </c>
      <c r="J25" s="66">
        <f t="shared" si="4"/>
        <v>44.55</v>
      </c>
      <c r="K25" s="66">
        <f t="shared" si="5"/>
        <v>55.45</v>
      </c>
      <c r="L25" s="66">
        <f t="shared" si="6"/>
        <v>0</v>
      </c>
      <c r="M25" s="65">
        <v>3282.2</v>
      </c>
      <c r="N25" s="65">
        <f t="shared" si="7"/>
        <v>4643.5</v>
      </c>
      <c r="O25" s="65">
        <v>1462.2201</v>
      </c>
      <c r="P25" s="65">
        <v>1819.9798999999998</v>
      </c>
      <c r="Q25" s="65">
        <v>1361.3</v>
      </c>
      <c r="R25" s="66">
        <f>O25/N25*100</f>
        <v>31.489611284591362</v>
      </c>
      <c r="S25" s="66">
        <f>P25/N25*100</f>
        <v>39.194140195972857</v>
      </c>
      <c r="T25" s="66">
        <f>Q25/N25*100</f>
        <v>29.316248519435767</v>
      </c>
      <c r="U25" s="188" t="s">
        <v>212</v>
      </c>
      <c r="V25" s="67" t="s">
        <v>188</v>
      </c>
      <c r="W25" s="68">
        <v>5</v>
      </c>
      <c r="X25" s="68">
        <v>5</v>
      </c>
      <c r="Y25" s="189"/>
    </row>
    <row r="26" spans="1:25" s="2" customFormat="1" ht="19.5" x14ac:dyDescent="0.2">
      <c r="A26" s="162"/>
      <c r="B26" s="159"/>
      <c r="C26" s="5">
        <f>'[1]Табл. 13'!C22</f>
        <v>7</v>
      </c>
      <c r="D26" s="6" t="str">
        <f>'[1]Табл. 13'!D22</f>
        <v>Бугурусланский район</v>
      </c>
      <c r="E26" s="186" t="s">
        <v>216</v>
      </c>
      <c r="F26" s="65">
        <v>6008.3</v>
      </c>
      <c r="G26" s="65">
        <v>2676.6976499999996</v>
      </c>
      <c r="H26" s="65">
        <v>3331.602350000001</v>
      </c>
      <c r="I26" s="65">
        <v>0</v>
      </c>
      <c r="J26" s="66">
        <f t="shared" si="4"/>
        <v>44.54999999999999</v>
      </c>
      <c r="K26" s="66">
        <f t="shared" si="5"/>
        <v>55.45000000000001</v>
      </c>
      <c r="L26" s="66">
        <f t="shared" si="6"/>
        <v>0</v>
      </c>
      <c r="M26" s="65">
        <v>6008.3</v>
      </c>
      <c r="N26" s="65">
        <f t="shared" si="7"/>
        <v>7719.6</v>
      </c>
      <c r="O26" s="65">
        <v>2676.6966400000001</v>
      </c>
      <c r="P26" s="65">
        <v>3331.6033600000001</v>
      </c>
      <c r="Q26" s="65">
        <v>1711.3</v>
      </c>
      <c r="R26" s="66">
        <f>O26/N26*100</f>
        <v>34.67403285144308</v>
      </c>
      <c r="S26" s="66">
        <f>P26/N26*100</f>
        <v>43.157720089123785</v>
      </c>
      <c r="T26" s="66">
        <f>Q26/N26*100</f>
        <v>22.168247059433131</v>
      </c>
      <c r="U26" s="188" t="s">
        <v>212</v>
      </c>
      <c r="V26" s="67" t="s">
        <v>188</v>
      </c>
      <c r="W26" s="68">
        <v>13</v>
      </c>
      <c r="X26" s="68">
        <v>13</v>
      </c>
      <c r="Y26" s="189"/>
    </row>
    <row r="27" spans="1:25" s="2" customFormat="1" ht="29.25" x14ac:dyDescent="0.2">
      <c r="A27" s="162"/>
      <c r="B27" s="159"/>
      <c r="C27" s="5">
        <f>'[1]Табл. 13'!C23</f>
        <v>8</v>
      </c>
      <c r="D27" s="6" t="str">
        <f>'[1]Табл. 13'!D23</f>
        <v>Бузулукский район</v>
      </c>
      <c r="E27" s="186" t="s">
        <v>225</v>
      </c>
      <c r="F27" s="65">
        <v>3529.9</v>
      </c>
      <c r="G27" s="65">
        <v>1572.5704499999999</v>
      </c>
      <c r="H27" s="65">
        <v>1957.3295499999999</v>
      </c>
      <c r="I27" s="65">
        <v>0</v>
      </c>
      <c r="J27" s="66">
        <f t="shared" si="4"/>
        <v>44.55</v>
      </c>
      <c r="K27" s="66">
        <f t="shared" si="5"/>
        <v>55.45</v>
      </c>
      <c r="L27" s="66">
        <f t="shared" si="6"/>
        <v>0</v>
      </c>
      <c r="M27" s="65">
        <v>2790.4</v>
      </c>
      <c r="N27" s="65">
        <f t="shared" si="7"/>
        <v>3869.6000000000004</v>
      </c>
      <c r="O27" s="65">
        <v>1243.1227200000001</v>
      </c>
      <c r="P27" s="65">
        <v>1547.27728</v>
      </c>
      <c r="Q27" s="65">
        <v>1079.2</v>
      </c>
      <c r="R27" s="66">
        <f>O27/N27*100</f>
        <v>32.125354558610709</v>
      </c>
      <c r="S27" s="66">
        <f>P27/N27*100</f>
        <v>39.985457928468051</v>
      </c>
      <c r="T27" s="66">
        <f>Q27/N27*100</f>
        <v>27.889187512921232</v>
      </c>
      <c r="U27" s="71" t="s">
        <v>212</v>
      </c>
      <c r="V27" s="67" t="s">
        <v>188</v>
      </c>
      <c r="W27" s="68">
        <v>5</v>
      </c>
      <c r="X27" s="68">
        <v>4</v>
      </c>
      <c r="Y27" s="71" t="s">
        <v>189</v>
      </c>
    </row>
    <row r="28" spans="1:25" s="2" customFormat="1" ht="19.5" x14ac:dyDescent="0.2">
      <c r="A28" s="162"/>
      <c r="B28" s="159"/>
      <c r="C28" s="5">
        <f>'[1]Табл. 13'!C24</f>
        <v>9</v>
      </c>
      <c r="D28" s="6" t="str">
        <f>'[1]Табл. 13'!D24</f>
        <v>г. Бугуруслан</v>
      </c>
      <c r="E28" s="186" t="s">
        <v>182</v>
      </c>
      <c r="F28" s="65">
        <f>G28+H28+I28</f>
        <v>5417.4</v>
      </c>
      <c r="G28" s="65">
        <v>1533.5891999999997</v>
      </c>
      <c r="H28" s="65">
        <v>1908.8108000000002</v>
      </c>
      <c r="I28" s="65">
        <v>1975</v>
      </c>
      <c r="J28" s="66">
        <f t="shared" si="4"/>
        <v>28.308583453317087</v>
      </c>
      <c r="K28" s="66">
        <f t="shared" si="5"/>
        <v>35.234813748292545</v>
      </c>
      <c r="L28" s="66">
        <f t="shared" si="6"/>
        <v>36.456602798390378</v>
      </c>
      <c r="M28" s="65">
        <v>3442.4</v>
      </c>
      <c r="N28" s="65">
        <f t="shared" si="7"/>
        <v>5417.4</v>
      </c>
      <c r="O28" s="65">
        <v>1533.5975699999999</v>
      </c>
      <c r="P28" s="65">
        <v>1908.82124</v>
      </c>
      <c r="Q28" s="65">
        <v>1974.98119</v>
      </c>
      <c r="R28" s="66">
        <v>0</v>
      </c>
      <c r="S28" s="66">
        <v>0</v>
      </c>
      <c r="T28" s="66">
        <v>0</v>
      </c>
      <c r="U28" s="71" t="s">
        <v>212</v>
      </c>
      <c r="V28" s="67" t="s">
        <v>188</v>
      </c>
      <c r="W28" s="68">
        <v>6</v>
      </c>
      <c r="X28" s="68">
        <v>6</v>
      </c>
      <c r="Y28" s="189"/>
    </row>
    <row r="29" spans="1:25" s="2" customFormat="1" ht="20.25" customHeight="1" x14ac:dyDescent="0.2">
      <c r="A29" s="162"/>
      <c r="B29" s="159"/>
      <c r="C29" s="5">
        <f>'[1]Табл. 13'!C25</f>
        <v>10</v>
      </c>
      <c r="D29" s="6" t="str">
        <f>'[1]Табл. 13'!D25</f>
        <v>г. Бузулук</v>
      </c>
      <c r="E29" s="186" t="s">
        <v>183</v>
      </c>
      <c r="F29" s="65">
        <f>G29+H29+I29</f>
        <v>5997.9</v>
      </c>
      <c r="G29" s="65">
        <v>1659.7547999999997</v>
      </c>
      <c r="H29" s="65">
        <v>2065.8452000000002</v>
      </c>
      <c r="I29" s="65">
        <v>2272.2999999999997</v>
      </c>
      <c r="J29" s="66">
        <f t="shared" si="4"/>
        <v>27.672265292852494</v>
      </c>
      <c r="K29" s="66">
        <f t="shared" si="5"/>
        <v>34.442808316244026</v>
      </c>
      <c r="L29" s="66">
        <f t="shared" si="6"/>
        <v>37.88492639090348</v>
      </c>
      <c r="M29" s="65">
        <v>2403.6</v>
      </c>
      <c r="N29" s="65">
        <f t="shared" si="7"/>
        <v>3869.6</v>
      </c>
      <c r="O29" s="65">
        <v>1070.80556</v>
      </c>
      <c r="P29" s="65">
        <v>1332.7993200000001</v>
      </c>
      <c r="Q29" s="65">
        <v>1465.99512</v>
      </c>
      <c r="R29" s="66">
        <v>0</v>
      </c>
      <c r="S29" s="66">
        <v>0</v>
      </c>
      <c r="T29" s="66">
        <v>0</v>
      </c>
      <c r="U29" s="71" t="s">
        <v>212</v>
      </c>
      <c r="V29" s="67" t="s">
        <v>188</v>
      </c>
      <c r="W29" s="68">
        <v>6</v>
      </c>
      <c r="X29" s="68">
        <v>4</v>
      </c>
      <c r="Y29" s="189" t="s">
        <v>189</v>
      </c>
    </row>
    <row r="30" spans="1:25" s="2" customFormat="1" ht="19.5" x14ac:dyDescent="0.2">
      <c r="A30" s="162"/>
      <c r="B30" s="159"/>
      <c r="C30" s="5">
        <f>'[1]Табл. 13'!C26</f>
        <v>11</v>
      </c>
      <c r="D30" s="6" t="str">
        <f>'[1]Табл. 13'!D26</f>
        <v>г. Медногорск</v>
      </c>
      <c r="E30" s="186" t="s">
        <v>184</v>
      </c>
      <c r="F30" s="65">
        <f>G30+H30+I30</f>
        <v>3289.2</v>
      </c>
      <c r="G30" s="65">
        <v>1098.6030000000001</v>
      </c>
      <c r="H30" s="65">
        <v>1367.3969999999999</v>
      </c>
      <c r="I30" s="65">
        <v>823.19999999999982</v>
      </c>
      <c r="J30" s="66">
        <f t="shared" si="4"/>
        <v>33.400310105800806</v>
      </c>
      <c r="K30" s="66">
        <f t="shared" si="5"/>
        <v>41.572327617657791</v>
      </c>
      <c r="L30" s="66">
        <f t="shared" si="6"/>
        <v>25.027362276541403</v>
      </c>
      <c r="M30" s="65">
        <v>2466</v>
      </c>
      <c r="N30" s="65">
        <f t="shared" si="7"/>
        <v>3289.2</v>
      </c>
      <c r="O30" s="65">
        <v>1098.60257</v>
      </c>
      <c r="P30" s="65">
        <v>1367.3974300000002</v>
      </c>
      <c r="Q30" s="65">
        <v>823.2</v>
      </c>
      <c r="R30" s="66">
        <f>O30/N30*100</f>
        <v>33.400297032713119</v>
      </c>
      <c r="S30" s="66">
        <f>P30/N30*100</f>
        <v>41.572340690745477</v>
      </c>
      <c r="T30" s="66">
        <f>Q30/N30*100</f>
        <v>25.02736227654141</v>
      </c>
      <c r="U30" s="71" t="s">
        <v>212</v>
      </c>
      <c r="V30" s="67" t="s">
        <v>188</v>
      </c>
      <c r="W30" s="68">
        <v>3</v>
      </c>
      <c r="X30" s="68">
        <v>3</v>
      </c>
      <c r="Y30" s="189"/>
    </row>
    <row r="31" spans="1:25" s="2" customFormat="1" ht="19.5" x14ac:dyDescent="0.2">
      <c r="A31" s="162"/>
      <c r="B31" s="159"/>
      <c r="C31" s="5">
        <f>'[1]Табл. 13'!C27</f>
        <v>12</v>
      </c>
      <c r="D31" s="6" t="str">
        <f>'[1]Табл. 13'!D27</f>
        <v>г. Новотроицк</v>
      </c>
      <c r="E31" s="186" t="s">
        <v>226</v>
      </c>
      <c r="F31" s="65">
        <v>4798.3</v>
      </c>
      <c r="G31" s="65">
        <v>1419.4075500000001</v>
      </c>
      <c r="H31" s="65">
        <v>1766.69245</v>
      </c>
      <c r="I31" s="65">
        <v>1612.2000000000003</v>
      </c>
      <c r="J31" s="66">
        <f t="shared" si="4"/>
        <v>29.581467394702294</v>
      </c>
      <c r="K31" s="66">
        <f t="shared" si="5"/>
        <v>36.819132817872998</v>
      </c>
      <c r="L31" s="66">
        <f t="shared" si="6"/>
        <v>33.599399787424716</v>
      </c>
      <c r="M31" s="65">
        <v>2672.3</v>
      </c>
      <c r="N31" s="65">
        <f t="shared" si="7"/>
        <v>4798.3</v>
      </c>
      <c r="O31" s="65">
        <v>1419.4069900000002</v>
      </c>
      <c r="P31" s="65">
        <v>1766.6930100000002</v>
      </c>
      <c r="Q31" s="65">
        <v>1612.2</v>
      </c>
      <c r="R31" s="66">
        <f>O31/N31*100</f>
        <v>29.581455723902216</v>
      </c>
      <c r="S31" s="66">
        <f>P31/N31*100</f>
        <v>36.819144488673075</v>
      </c>
      <c r="T31" s="66">
        <f>Q31/N31*100</f>
        <v>33.599399787424709</v>
      </c>
      <c r="U31" s="71" t="s">
        <v>212</v>
      </c>
      <c r="V31" s="67" t="s">
        <v>188</v>
      </c>
      <c r="W31" s="68">
        <v>5</v>
      </c>
      <c r="X31" s="68">
        <v>5</v>
      </c>
      <c r="Y31" s="189"/>
    </row>
    <row r="32" spans="1:25" s="2" customFormat="1" ht="19.5" customHeight="1" x14ac:dyDescent="0.2">
      <c r="A32" s="162"/>
      <c r="B32" s="159"/>
      <c r="C32" s="5">
        <f>'[1]Табл. 13'!C28</f>
        <v>13</v>
      </c>
      <c r="D32" s="6" t="str">
        <f>'[1]Табл. 13'!D28</f>
        <v>г. Оренбург</v>
      </c>
      <c r="E32" s="186" t="s">
        <v>217</v>
      </c>
      <c r="F32" s="65">
        <v>8582.9</v>
      </c>
      <c r="G32" s="65">
        <v>2375.0941499999999</v>
      </c>
      <c r="H32" s="65">
        <v>2956.2058499999998</v>
      </c>
      <c r="I32" s="65">
        <v>3251.6</v>
      </c>
      <c r="J32" s="66">
        <f t="shared" si="4"/>
        <v>27.672396858870545</v>
      </c>
      <c r="K32" s="66">
        <f t="shared" si="5"/>
        <v>34.44297207237647</v>
      </c>
      <c r="L32" s="66">
        <f t="shared" si="6"/>
        <v>37.884631068752988</v>
      </c>
      <c r="M32" s="65">
        <v>2283.5</v>
      </c>
      <c r="N32" s="65">
        <f t="shared" si="7"/>
        <v>3676.2</v>
      </c>
      <c r="O32" s="65">
        <v>1017.2978200000001</v>
      </c>
      <c r="P32" s="65">
        <v>1266.1995899999999</v>
      </c>
      <c r="Q32" s="65">
        <v>1392.7025900000001</v>
      </c>
      <c r="R32" s="66">
        <f>O32/N32*100</f>
        <v>27.672537402752845</v>
      </c>
      <c r="S32" s="66">
        <f>P32/N32*100</f>
        <v>34.443163864860452</v>
      </c>
      <c r="T32" s="66">
        <f>Q32/N32*100</f>
        <v>37.884298732386704</v>
      </c>
      <c r="U32" s="188" t="s">
        <v>212</v>
      </c>
      <c r="V32" s="67" t="s">
        <v>188</v>
      </c>
      <c r="W32" s="68">
        <v>7</v>
      </c>
      <c r="X32" s="68">
        <v>3</v>
      </c>
      <c r="Y32" s="189" t="s">
        <v>189</v>
      </c>
    </row>
    <row r="33" spans="1:25" s="2" customFormat="1" ht="29.25" x14ac:dyDescent="0.2">
      <c r="A33" s="162"/>
      <c r="B33" s="159"/>
      <c r="C33" s="5">
        <f>'[1]Табл. 13'!C29</f>
        <v>14</v>
      </c>
      <c r="D33" s="6" t="str">
        <f>'[1]Табл. 13'!D29</f>
        <v>г. Орск</v>
      </c>
      <c r="E33" s="186" t="s">
        <v>227</v>
      </c>
      <c r="F33" s="65">
        <v>29219.618999999999</v>
      </c>
      <c r="G33" s="65">
        <v>8644.18</v>
      </c>
      <c r="H33" s="65">
        <v>10759.22</v>
      </c>
      <c r="I33" s="65">
        <v>9816.2189999999991</v>
      </c>
      <c r="J33" s="66">
        <f t="shared" si="4"/>
        <v>29.583479510804029</v>
      </c>
      <c r="K33" s="66">
        <f t="shared" si="5"/>
        <v>36.821903803742273</v>
      </c>
      <c r="L33" s="66">
        <f t="shared" si="6"/>
        <v>33.594616685453701</v>
      </c>
      <c r="M33" s="65">
        <v>18617.2</v>
      </c>
      <c r="N33" s="65">
        <f t="shared" si="7"/>
        <v>28035.700000000004</v>
      </c>
      <c r="O33" s="65">
        <v>8293.9630100000013</v>
      </c>
      <c r="P33" s="65">
        <v>10323.245180000005</v>
      </c>
      <c r="Q33" s="65">
        <v>9418.4918100000014</v>
      </c>
      <c r="R33" s="66">
        <f>O33/N33*100</f>
        <v>29.583577403096768</v>
      </c>
      <c r="S33" s="66">
        <f>P33/N33*100</f>
        <v>36.821785009826769</v>
      </c>
      <c r="T33" s="66">
        <f>Q33/N33*100</f>
        <v>33.594637587076477</v>
      </c>
      <c r="U33" s="71" t="s">
        <v>212</v>
      </c>
      <c r="V33" s="67" t="s">
        <v>188</v>
      </c>
      <c r="W33" s="68">
        <v>36</v>
      </c>
      <c r="X33" s="68">
        <v>35</v>
      </c>
      <c r="Y33" s="71" t="s">
        <v>189</v>
      </c>
    </row>
    <row r="34" spans="1:25" s="2" customFormat="1" ht="19.5" x14ac:dyDescent="0.2">
      <c r="A34" s="162"/>
      <c r="B34" s="159"/>
      <c r="C34" s="5">
        <f>'[1]Табл. 13'!C30</f>
        <v>15</v>
      </c>
      <c r="D34" s="6" t="str">
        <f>'[1]Табл. 13'!D30</f>
        <v>Гайский г/о</v>
      </c>
      <c r="E34" s="186" t="s">
        <v>185</v>
      </c>
      <c r="F34" s="65">
        <f>G34+H34+I34</f>
        <v>4256.6000000000004</v>
      </c>
      <c r="G34" s="65">
        <v>1286.29215</v>
      </c>
      <c r="H34" s="65">
        <v>1601.0078500000002</v>
      </c>
      <c r="I34" s="65">
        <v>1369.3</v>
      </c>
      <c r="J34" s="66">
        <f t="shared" si="4"/>
        <v>30.218769675327721</v>
      </c>
      <c r="K34" s="66">
        <f t="shared" si="5"/>
        <v>37.612363153690744</v>
      </c>
      <c r="L34" s="66">
        <f t="shared" si="6"/>
        <v>32.168867170981528</v>
      </c>
      <c r="M34" s="65">
        <v>2887.3</v>
      </c>
      <c r="N34" s="65">
        <f t="shared" si="7"/>
        <v>4256.6000000000004</v>
      </c>
      <c r="O34" s="65">
        <v>1286.29215</v>
      </c>
      <c r="P34" s="65">
        <v>1601.00785</v>
      </c>
      <c r="Q34" s="65">
        <v>1369.3</v>
      </c>
      <c r="R34" s="66">
        <f>O34/N34*100</f>
        <v>30.218769675327721</v>
      </c>
      <c r="S34" s="66">
        <f>P34/N34*100</f>
        <v>37.612363153690737</v>
      </c>
      <c r="T34" s="66">
        <f>Q34/N34*100</f>
        <v>32.168867170981528</v>
      </c>
      <c r="U34" s="188" t="s">
        <v>212</v>
      </c>
      <c r="V34" s="67" t="s">
        <v>188</v>
      </c>
      <c r="W34" s="68">
        <v>4</v>
      </c>
      <c r="X34" s="68">
        <v>4</v>
      </c>
      <c r="Y34" s="189"/>
    </row>
    <row r="35" spans="1:25" s="2" customFormat="1" ht="39" x14ac:dyDescent="0.2">
      <c r="A35" s="162"/>
      <c r="B35" s="159"/>
      <c r="C35" s="5">
        <f>'[1]Табл. 13'!C31</f>
        <v>16</v>
      </c>
      <c r="D35" s="6" t="str">
        <f>'[1]Табл. 13'!D31</f>
        <v>Грачёвский район</v>
      </c>
      <c r="E35" s="186" t="s">
        <v>228</v>
      </c>
      <c r="F35" s="65">
        <v>8647.7000000000007</v>
      </c>
      <c r="G35" s="65">
        <v>3852.55035</v>
      </c>
      <c r="H35" s="65">
        <v>4795.1496499999994</v>
      </c>
      <c r="I35" s="65">
        <v>0</v>
      </c>
      <c r="J35" s="66">
        <f t="shared" si="4"/>
        <v>44.55</v>
      </c>
      <c r="K35" s="66">
        <f t="shared" si="5"/>
        <v>55.449999999999989</v>
      </c>
      <c r="L35" s="66">
        <f t="shared" si="6"/>
        <v>0</v>
      </c>
      <c r="M35" s="65">
        <v>8045.4</v>
      </c>
      <c r="N35" s="65">
        <f t="shared" si="7"/>
        <v>10329.337959999999</v>
      </c>
      <c r="O35" s="65">
        <v>3584.2243199999989</v>
      </c>
      <c r="P35" s="65">
        <v>4461.1756800000003</v>
      </c>
      <c r="Q35" s="65">
        <v>2283.9379599999997</v>
      </c>
      <c r="R35" s="66">
        <f>O35/N35*100</f>
        <v>34.699458318430302</v>
      </c>
      <c r="S35" s="66">
        <f>P35/N35*100</f>
        <v>43.189366997921333</v>
      </c>
      <c r="T35" s="66">
        <f>Q35/N35*100</f>
        <v>22.111174683648361</v>
      </c>
      <c r="U35" s="71" t="s">
        <v>212</v>
      </c>
      <c r="V35" s="67" t="s">
        <v>188</v>
      </c>
      <c r="W35" s="68">
        <v>14</v>
      </c>
      <c r="X35" s="68">
        <v>13</v>
      </c>
      <c r="Y35" s="71" t="s">
        <v>189</v>
      </c>
    </row>
    <row r="36" spans="1:25" s="2" customFormat="1" ht="29.25" x14ac:dyDescent="0.2">
      <c r="A36" s="162"/>
      <c r="B36" s="159"/>
      <c r="C36" s="5">
        <f>'[1]Табл. 13'!C32</f>
        <v>17</v>
      </c>
      <c r="D36" s="6" t="str">
        <f>'[1]Табл. 13'!D32</f>
        <v>Домбаровский район</v>
      </c>
      <c r="E36" s="186" t="s">
        <v>229</v>
      </c>
      <c r="F36" s="65">
        <v>2524.1999999999998</v>
      </c>
      <c r="G36" s="65">
        <v>1124.5311000000002</v>
      </c>
      <c r="H36" s="65">
        <v>1399.6688999999999</v>
      </c>
      <c r="I36" s="65">
        <v>0</v>
      </c>
      <c r="J36" s="66">
        <f t="shared" si="4"/>
        <v>44.550000000000011</v>
      </c>
      <c r="K36" s="66">
        <f t="shared" si="5"/>
        <v>55.45</v>
      </c>
      <c r="L36" s="66">
        <f t="shared" si="6"/>
        <v>0</v>
      </c>
      <c r="M36" s="65">
        <v>2524.1999999999998</v>
      </c>
      <c r="N36" s="65">
        <f t="shared" si="7"/>
        <v>3366.8999999999996</v>
      </c>
      <c r="O36" s="65">
        <v>1124.5306599999999</v>
      </c>
      <c r="P36" s="65">
        <v>1399.6693400000001</v>
      </c>
      <c r="Q36" s="65">
        <v>842.7</v>
      </c>
      <c r="R36" s="66">
        <f>O36/N36*100</f>
        <v>33.399585969289255</v>
      </c>
      <c r="S36" s="66">
        <f>P36/N36*100</f>
        <v>41.57145564168821</v>
      </c>
      <c r="T36" s="66">
        <f>Q36/N36*100</f>
        <v>25.028958389022549</v>
      </c>
      <c r="U36" s="71" t="s">
        <v>212</v>
      </c>
      <c r="V36" s="67" t="s">
        <v>188</v>
      </c>
      <c r="W36" s="68">
        <v>6</v>
      </c>
      <c r="X36" s="68">
        <v>6</v>
      </c>
      <c r="Y36" s="189"/>
    </row>
    <row r="37" spans="1:25" s="2" customFormat="1" ht="19.5" x14ac:dyDescent="0.2">
      <c r="A37" s="162"/>
      <c r="B37" s="159"/>
      <c r="C37" s="5">
        <f>'[1]Табл. 13'!C33</f>
        <v>18</v>
      </c>
      <c r="D37" s="6" t="str">
        <f>'[1]Табл. 13'!D33</f>
        <v>Илекский район</v>
      </c>
      <c r="E37" s="186" t="s">
        <v>238</v>
      </c>
      <c r="F37" s="65">
        <v>7397.8</v>
      </c>
      <c r="G37" s="65">
        <v>3295.7199000000005</v>
      </c>
      <c r="H37" s="65">
        <v>4102.0801000000001</v>
      </c>
      <c r="I37" s="65">
        <v>0</v>
      </c>
      <c r="J37" s="66">
        <f t="shared" si="4"/>
        <v>44.550000000000004</v>
      </c>
      <c r="K37" s="66">
        <f t="shared" si="5"/>
        <v>55.45</v>
      </c>
      <c r="L37" s="66">
        <f t="shared" si="6"/>
        <v>0</v>
      </c>
      <c r="M37" s="65">
        <v>7397.8</v>
      </c>
      <c r="N37" s="65">
        <f t="shared" si="7"/>
        <v>9867.4000000000015</v>
      </c>
      <c r="O37" s="65">
        <v>3295.7199000000005</v>
      </c>
      <c r="P37" s="65">
        <v>4102.0801000000001</v>
      </c>
      <c r="Q37" s="65">
        <v>2469.6</v>
      </c>
      <c r="R37" s="66">
        <f>O37/N37*100</f>
        <v>33.400084115369808</v>
      </c>
      <c r="S37" s="66">
        <f>P37/N37*100</f>
        <v>41.572046334394059</v>
      </c>
      <c r="T37" s="66">
        <f>Q37/N37*100</f>
        <v>25.027869550236126</v>
      </c>
      <c r="U37" s="188" t="s">
        <v>212</v>
      </c>
      <c r="V37" s="67" t="s">
        <v>188</v>
      </c>
      <c r="W37" s="68">
        <v>11</v>
      </c>
      <c r="X37" s="68">
        <v>11</v>
      </c>
      <c r="Y37" s="189"/>
    </row>
    <row r="38" spans="1:25" s="2" customFormat="1" ht="21" customHeight="1" x14ac:dyDescent="0.2">
      <c r="A38" s="162"/>
      <c r="B38" s="159"/>
      <c r="C38" s="5">
        <f>'[1]Табл. 13'!C34</f>
        <v>19</v>
      </c>
      <c r="D38" s="6" t="str">
        <f>'[1]Табл. 13'!D34</f>
        <v>Красногвардейский район</v>
      </c>
      <c r="E38" s="186" t="s">
        <v>218</v>
      </c>
      <c r="F38" s="65">
        <v>6237.3</v>
      </c>
      <c r="G38" s="65">
        <v>2778.7171500000004</v>
      </c>
      <c r="H38" s="65">
        <v>3458.5828500000002</v>
      </c>
      <c r="I38" s="65">
        <v>0</v>
      </c>
      <c r="J38" s="66">
        <f t="shared" si="4"/>
        <v>44.550000000000004</v>
      </c>
      <c r="K38" s="66">
        <f t="shared" si="5"/>
        <v>55.45</v>
      </c>
      <c r="L38" s="66">
        <f t="shared" si="6"/>
        <v>0</v>
      </c>
      <c r="M38" s="65">
        <v>5657.1</v>
      </c>
      <c r="N38" s="65">
        <f t="shared" si="7"/>
        <v>7545.7000000000007</v>
      </c>
      <c r="O38" s="65">
        <v>2520.2370599999999</v>
      </c>
      <c r="P38" s="65">
        <v>3136.8629400000004</v>
      </c>
      <c r="Q38" s="65">
        <v>1888.6</v>
      </c>
      <c r="R38" s="66">
        <f>O38/N38*100</f>
        <v>33.399645625985656</v>
      </c>
      <c r="S38" s="66">
        <f>P38/N38*100</f>
        <v>41.571530010469544</v>
      </c>
      <c r="T38" s="66">
        <f>Q38/N38*100</f>
        <v>25.0288243635448</v>
      </c>
      <c r="U38" s="188" t="s">
        <v>212</v>
      </c>
      <c r="V38" s="67" t="s">
        <v>188</v>
      </c>
      <c r="W38" s="68">
        <v>9</v>
      </c>
      <c r="X38" s="68">
        <v>8</v>
      </c>
      <c r="Y38" s="189" t="s">
        <v>189</v>
      </c>
    </row>
    <row r="39" spans="1:25" s="2" customFormat="1" ht="19.5" x14ac:dyDescent="0.2">
      <c r="A39" s="162"/>
      <c r="B39" s="159"/>
      <c r="C39" s="5">
        <f>'[1]Табл. 13'!C35</f>
        <v>20</v>
      </c>
      <c r="D39" s="6" t="str">
        <f>'[1]Табл. 13'!D35</f>
        <v>Кувандыкский г/о</v>
      </c>
      <c r="E39" s="186" t="s">
        <v>239</v>
      </c>
      <c r="F39" s="65">
        <v>11802.3</v>
      </c>
      <c r="G39" s="65">
        <v>3791.6059499999992</v>
      </c>
      <c r="H39" s="65">
        <v>4719.2940500000004</v>
      </c>
      <c r="I39" s="65">
        <v>3291.3999999999996</v>
      </c>
      <c r="J39" s="66">
        <f t="shared" si="4"/>
        <v>32.125991967667318</v>
      </c>
      <c r="K39" s="66">
        <f t="shared" si="5"/>
        <v>39.986223447972016</v>
      </c>
      <c r="L39" s="66">
        <f t="shared" si="6"/>
        <v>27.887784584360674</v>
      </c>
      <c r="M39" s="65">
        <v>6976.1</v>
      </c>
      <c r="N39" s="65">
        <f t="shared" si="7"/>
        <v>9674.0000001000008</v>
      </c>
      <c r="O39" s="65">
        <v>3107.8672500000002</v>
      </c>
      <c r="P39" s="65">
        <v>3868.2684699000006</v>
      </c>
      <c r="Q39" s="65">
        <v>2697.8642801999999</v>
      </c>
      <c r="R39" s="66">
        <f>O39/N39*100</f>
        <v>32.125979429066305</v>
      </c>
      <c r="S39" s="66">
        <f>P39/N39*100</f>
        <v>39.986235991937299</v>
      </c>
      <c r="T39" s="66">
        <f>Q39/N39*100</f>
        <v>27.887784578996399</v>
      </c>
      <c r="U39" s="188" t="s">
        <v>212</v>
      </c>
      <c r="V39" s="67" t="s">
        <v>188</v>
      </c>
      <c r="W39" s="68">
        <v>12</v>
      </c>
      <c r="X39" s="68">
        <v>10</v>
      </c>
      <c r="Y39" s="189" t="s">
        <v>189</v>
      </c>
    </row>
    <row r="40" spans="1:25" s="2" customFormat="1" ht="19.5" x14ac:dyDescent="0.2">
      <c r="A40" s="162"/>
      <c r="B40" s="159"/>
      <c r="C40" s="5">
        <f>'[1]Табл. 13'!C36</f>
        <v>21</v>
      </c>
      <c r="D40" s="6" t="str">
        <f>'[1]Табл. 13'!D36</f>
        <v>Курманаевский район</v>
      </c>
      <c r="E40" s="186" t="s">
        <v>230</v>
      </c>
      <c r="F40" s="65">
        <v>1656.4</v>
      </c>
      <c r="G40" s="65">
        <v>737.92619999999999</v>
      </c>
      <c r="H40" s="65">
        <v>918.4738000000001</v>
      </c>
      <c r="I40" s="65">
        <v>0</v>
      </c>
      <c r="J40" s="66">
        <f t="shared" si="4"/>
        <v>44.55</v>
      </c>
      <c r="K40" s="66">
        <f t="shared" si="5"/>
        <v>55.45</v>
      </c>
      <c r="L40" s="66">
        <f t="shared" si="6"/>
        <v>0</v>
      </c>
      <c r="M40" s="65">
        <v>1656.4</v>
      </c>
      <c r="N40" s="65">
        <f t="shared" si="7"/>
        <v>2128.3000000000002</v>
      </c>
      <c r="O40" s="65">
        <v>737.92619999999999</v>
      </c>
      <c r="P40" s="65">
        <v>918.4738000000001</v>
      </c>
      <c r="Q40" s="65">
        <v>471.9</v>
      </c>
      <c r="R40" s="66">
        <f>O40/N40*100</f>
        <v>34.672095099375085</v>
      </c>
      <c r="S40" s="66">
        <f>P40/N40*100</f>
        <v>43.155278861062826</v>
      </c>
      <c r="T40" s="66">
        <f>Q40/N40*100</f>
        <v>22.172626039562086</v>
      </c>
      <c r="U40" s="188" t="s">
        <v>212</v>
      </c>
      <c r="V40" s="67" t="s">
        <v>188</v>
      </c>
      <c r="W40" s="68">
        <v>2</v>
      </c>
      <c r="X40" s="68">
        <v>2</v>
      </c>
      <c r="Y40" s="189"/>
    </row>
    <row r="41" spans="1:25" s="2" customFormat="1" ht="19.5" x14ac:dyDescent="0.2">
      <c r="A41" s="162"/>
      <c r="B41" s="159"/>
      <c r="C41" s="5">
        <f>'[1]Табл. 13'!C37</f>
        <v>22</v>
      </c>
      <c r="D41" s="6" t="str">
        <f>'[1]Табл. 13'!D37</f>
        <v>Матвеевский район</v>
      </c>
      <c r="E41" s="186" t="s">
        <v>231</v>
      </c>
      <c r="F41" s="65">
        <v>1090.9000000000001</v>
      </c>
      <c r="G41" s="65">
        <v>485.99594999999999</v>
      </c>
      <c r="H41" s="65">
        <v>604.9040500000001</v>
      </c>
      <c r="I41" s="65">
        <v>0</v>
      </c>
      <c r="J41" s="66">
        <f t="shared" si="4"/>
        <v>44.55</v>
      </c>
      <c r="K41" s="66">
        <f t="shared" si="5"/>
        <v>55.45</v>
      </c>
      <c r="L41" s="66">
        <f t="shared" si="6"/>
        <v>0</v>
      </c>
      <c r="M41" s="65">
        <v>1090.9000000000001</v>
      </c>
      <c r="N41" s="65">
        <f t="shared" si="7"/>
        <v>1886.4</v>
      </c>
      <c r="O41" s="65">
        <v>485.99594999999999</v>
      </c>
      <c r="P41" s="65">
        <v>604.9040500000001</v>
      </c>
      <c r="Q41" s="65">
        <v>795.5</v>
      </c>
      <c r="R41" s="66">
        <v>0</v>
      </c>
      <c r="S41" s="66">
        <v>0</v>
      </c>
      <c r="T41" s="66">
        <v>0</v>
      </c>
      <c r="U41" s="188" t="s">
        <v>212</v>
      </c>
      <c r="V41" s="67" t="s">
        <v>188</v>
      </c>
      <c r="W41" s="68">
        <v>3</v>
      </c>
      <c r="X41" s="68">
        <v>3</v>
      </c>
      <c r="Y41" s="189"/>
    </row>
    <row r="42" spans="1:25" s="2" customFormat="1" ht="21" customHeight="1" x14ac:dyDescent="0.2">
      <c r="A42" s="162"/>
      <c r="B42" s="159"/>
      <c r="C42" s="5">
        <f>'[1]Табл. 13'!C38</f>
        <v>23</v>
      </c>
      <c r="D42" s="6" t="str">
        <f>'[1]Табл. 13'!D38</f>
        <v>Новоорский район</v>
      </c>
      <c r="E42" s="186" t="s">
        <v>240</v>
      </c>
      <c r="F42" s="65">
        <v>5976.3</v>
      </c>
      <c r="G42" s="65">
        <v>2662.4416500000002</v>
      </c>
      <c r="H42" s="65">
        <v>3313.85835</v>
      </c>
      <c r="I42" s="65">
        <v>0</v>
      </c>
      <c r="J42" s="66">
        <f t="shared" si="4"/>
        <v>44.55</v>
      </c>
      <c r="K42" s="66">
        <f t="shared" si="5"/>
        <v>55.45</v>
      </c>
      <c r="L42" s="66">
        <f t="shared" si="6"/>
        <v>0</v>
      </c>
      <c r="M42" s="65">
        <v>5976.3</v>
      </c>
      <c r="N42" s="65">
        <f t="shared" si="7"/>
        <v>7352.2</v>
      </c>
      <c r="O42" s="65">
        <v>2408.9066799999996</v>
      </c>
      <c r="P42" s="65">
        <v>2998.2933200000002</v>
      </c>
      <c r="Q42" s="65">
        <v>1945</v>
      </c>
      <c r="R42" s="66">
        <v>0</v>
      </c>
      <c r="S42" s="66">
        <v>0</v>
      </c>
      <c r="T42" s="66">
        <v>0</v>
      </c>
      <c r="U42" s="188" t="s">
        <v>212</v>
      </c>
      <c r="V42" s="67" t="s">
        <v>188</v>
      </c>
      <c r="W42" s="68">
        <v>9</v>
      </c>
      <c r="X42" s="68">
        <v>8</v>
      </c>
      <c r="Y42" s="189" t="s">
        <v>189</v>
      </c>
    </row>
    <row r="43" spans="1:25" s="2" customFormat="1" ht="19.5" x14ac:dyDescent="0.2">
      <c r="A43" s="162"/>
      <c r="B43" s="159"/>
      <c r="C43" s="5">
        <v>24</v>
      </c>
      <c r="D43" s="6" t="s">
        <v>139</v>
      </c>
      <c r="E43" s="186" t="s">
        <v>232</v>
      </c>
      <c r="F43" s="65">
        <v>2519.1999999999998</v>
      </c>
      <c r="G43" s="65">
        <v>1122.3036000000002</v>
      </c>
      <c r="H43" s="65">
        <v>1396.8963999999999</v>
      </c>
      <c r="I43" s="65">
        <v>0</v>
      </c>
      <c r="J43" s="66">
        <f t="shared" si="4"/>
        <v>44.550000000000011</v>
      </c>
      <c r="K43" s="66">
        <f t="shared" si="5"/>
        <v>55.45</v>
      </c>
      <c r="L43" s="66">
        <f t="shared" si="6"/>
        <v>0</v>
      </c>
      <c r="M43" s="65">
        <v>2519.1999999999998</v>
      </c>
      <c r="N43" s="65">
        <f t="shared" si="7"/>
        <v>3386</v>
      </c>
      <c r="O43" s="65">
        <v>1122.3033600000001</v>
      </c>
      <c r="P43" s="65">
        <v>1396.8966399999999</v>
      </c>
      <c r="Q43" s="65">
        <v>866.8</v>
      </c>
      <c r="R43" s="66">
        <f>O43/N43*100</f>
        <v>33.145403425871237</v>
      </c>
      <c r="S43" s="66">
        <f>P43/N43*100</f>
        <v>41.255069108092144</v>
      </c>
      <c r="T43" s="66">
        <f t="shared" ref="T20:T57" si="8">Q43/N43*100%</f>
        <v>0.2559952746603662</v>
      </c>
      <c r="U43" s="188" t="s">
        <v>212</v>
      </c>
      <c r="V43" s="67" t="s">
        <v>188</v>
      </c>
      <c r="W43" s="68">
        <v>4</v>
      </c>
      <c r="X43" s="68">
        <v>4</v>
      </c>
      <c r="Y43" s="189"/>
    </row>
    <row r="44" spans="1:25" s="2" customFormat="1" ht="19.5" x14ac:dyDescent="0.2">
      <c r="A44" s="162"/>
      <c r="B44" s="159"/>
      <c r="C44" s="5">
        <f>'[1]Табл. 13'!C40</f>
        <v>25</v>
      </c>
      <c r="D44" s="6" t="str">
        <f>'[1]Табл. 13'!D40</f>
        <v>Октябрьский район</v>
      </c>
      <c r="E44" s="186" t="s">
        <v>241</v>
      </c>
      <c r="F44" s="65">
        <v>1541.7</v>
      </c>
      <c r="G44" s="65">
        <v>686.82735000000014</v>
      </c>
      <c r="H44" s="65">
        <v>854.87264999999991</v>
      </c>
      <c r="I44" s="65">
        <v>0</v>
      </c>
      <c r="J44" s="66">
        <f t="shared" si="4"/>
        <v>44.550000000000004</v>
      </c>
      <c r="K44" s="66">
        <f t="shared" si="5"/>
        <v>55.449999999999989</v>
      </c>
      <c r="L44" s="66">
        <f t="shared" si="6"/>
        <v>0</v>
      </c>
      <c r="M44" s="65">
        <v>1541.7</v>
      </c>
      <c r="N44" s="65">
        <f t="shared" si="7"/>
        <v>2321.8000000000002</v>
      </c>
      <c r="O44" s="65">
        <v>686.82735000000014</v>
      </c>
      <c r="P44" s="65">
        <v>854.87264999999991</v>
      </c>
      <c r="Q44" s="65">
        <v>780.1</v>
      </c>
      <c r="R44" s="66">
        <v>0</v>
      </c>
      <c r="S44" s="66">
        <v>0</v>
      </c>
      <c r="T44" s="66">
        <v>0</v>
      </c>
      <c r="U44" s="188" t="s">
        <v>212</v>
      </c>
      <c r="V44" s="67" t="s">
        <v>188</v>
      </c>
      <c r="W44" s="68">
        <v>2</v>
      </c>
      <c r="X44" s="68">
        <v>2</v>
      </c>
      <c r="Y44" s="189"/>
    </row>
    <row r="45" spans="1:25" s="2" customFormat="1" ht="39" x14ac:dyDescent="0.2">
      <c r="A45" s="162"/>
      <c r="B45" s="159"/>
      <c r="C45" s="5">
        <f>'[1]Табл. 13'!C41</f>
        <v>26</v>
      </c>
      <c r="D45" s="6" t="str">
        <f>'[1]Табл. 13'!D41</f>
        <v>Оренбургский район</v>
      </c>
      <c r="E45" s="186" t="s">
        <v>233</v>
      </c>
      <c r="F45" s="65">
        <v>15441.6</v>
      </c>
      <c r="G45" s="65">
        <v>6879.2327999999998</v>
      </c>
      <c r="H45" s="65">
        <v>8562.3671999999988</v>
      </c>
      <c r="I45" s="65">
        <v>0</v>
      </c>
      <c r="J45" s="66">
        <f t="shared" si="4"/>
        <v>44.55</v>
      </c>
      <c r="K45" s="66">
        <f t="shared" si="5"/>
        <v>55.449999999999989</v>
      </c>
      <c r="L45" s="66">
        <f t="shared" si="6"/>
        <v>0</v>
      </c>
      <c r="M45" s="65">
        <v>11846.7</v>
      </c>
      <c r="N45" s="65">
        <f t="shared" si="7"/>
        <v>16348.700000000003</v>
      </c>
      <c r="O45" s="65">
        <v>4731.6982099999996</v>
      </c>
      <c r="P45" s="65">
        <v>5889.4017900000017</v>
      </c>
      <c r="Q45" s="65">
        <v>5727.6</v>
      </c>
      <c r="R45" s="66">
        <f>O45/N45*100</f>
        <v>28.942351440787334</v>
      </c>
      <c r="S45" s="66">
        <f>P45/N45*100</f>
        <v>36.023670322410965</v>
      </c>
      <c r="T45" s="66">
        <f>Q45/N45*100</f>
        <v>35.033978236801701</v>
      </c>
      <c r="U45" s="71" t="s">
        <v>212</v>
      </c>
      <c r="V45" s="67" t="s">
        <v>188</v>
      </c>
      <c r="W45" s="68">
        <v>39</v>
      </c>
      <c r="X45" s="68">
        <v>27</v>
      </c>
      <c r="Y45" s="71" t="s">
        <v>189</v>
      </c>
    </row>
    <row r="46" spans="1:25" s="2" customFormat="1" ht="19.5" x14ac:dyDescent="0.2">
      <c r="A46" s="162"/>
      <c r="B46" s="159"/>
      <c r="C46" s="5">
        <f>'[1]Табл. 13'!C42</f>
        <v>27</v>
      </c>
      <c r="D46" s="6" t="str">
        <f>'[1]Табл. 13'!D42</f>
        <v>Первомайский район</v>
      </c>
      <c r="E46" s="186" t="s">
        <v>242</v>
      </c>
      <c r="F46" s="65">
        <v>3651.5</v>
      </c>
      <c r="G46" s="65">
        <v>1626.74325</v>
      </c>
      <c r="H46" s="65">
        <v>2024.75675</v>
      </c>
      <c r="I46" s="65">
        <v>0</v>
      </c>
      <c r="J46" s="66">
        <f t="shared" si="4"/>
        <v>44.55</v>
      </c>
      <c r="K46" s="66">
        <f t="shared" si="5"/>
        <v>55.45</v>
      </c>
      <c r="L46" s="66">
        <f t="shared" si="6"/>
        <v>0</v>
      </c>
      <c r="M46" s="65">
        <v>3651.5</v>
      </c>
      <c r="N46" s="65">
        <f t="shared" si="7"/>
        <v>4691.8999999999996</v>
      </c>
      <c r="O46" s="65">
        <v>1626.74325</v>
      </c>
      <c r="P46" s="65">
        <v>2024.75675</v>
      </c>
      <c r="Q46" s="65">
        <v>1040.4000000000001</v>
      </c>
      <c r="R46" s="66">
        <f>O46/N46*100</f>
        <v>34.671311195890794</v>
      </c>
      <c r="S46" s="66">
        <f>P46/N46*100</f>
        <v>43.154303160766432</v>
      </c>
      <c r="T46" s="66">
        <f>Q46/N46*100</f>
        <v>22.174385643342788</v>
      </c>
      <c r="U46" s="188" t="s">
        <v>212</v>
      </c>
      <c r="V46" s="67" t="s">
        <v>188</v>
      </c>
      <c r="W46" s="68">
        <v>5</v>
      </c>
      <c r="X46" s="68">
        <v>5</v>
      </c>
      <c r="Y46" s="189"/>
    </row>
    <row r="47" spans="1:25" s="2" customFormat="1" ht="29.25" x14ac:dyDescent="0.2">
      <c r="A47" s="162"/>
      <c r="B47" s="159"/>
      <c r="C47" s="5">
        <f>'[1]Табл. 13'!C43</f>
        <v>28</v>
      </c>
      <c r="D47" s="6" t="str">
        <f>'[1]Табл. 13'!D43</f>
        <v>Переволоцкий район</v>
      </c>
      <c r="E47" s="186" t="s">
        <v>243</v>
      </c>
      <c r="F47" s="65">
        <v>7426.1</v>
      </c>
      <c r="G47" s="65">
        <v>3308.3275499999995</v>
      </c>
      <c r="H47" s="65">
        <v>4117.7724500000013</v>
      </c>
      <c r="I47" s="65">
        <v>0</v>
      </c>
      <c r="J47" s="66">
        <f t="shared" si="4"/>
        <v>44.54999999999999</v>
      </c>
      <c r="K47" s="66">
        <f t="shared" si="5"/>
        <v>55.45000000000001</v>
      </c>
      <c r="L47" s="66">
        <f t="shared" si="6"/>
        <v>0</v>
      </c>
      <c r="M47" s="65">
        <v>7426.1</v>
      </c>
      <c r="N47" s="65">
        <f t="shared" si="7"/>
        <v>9634.6</v>
      </c>
      <c r="O47" s="65">
        <v>3308.3275499999995</v>
      </c>
      <c r="P47" s="65">
        <v>4117.7724500000013</v>
      </c>
      <c r="Q47" s="65">
        <v>2208.5</v>
      </c>
      <c r="R47" s="66">
        <f>O47/N47*100</f>
        <v>34.337985489797184</v>
      </c>
      <c r="S47" s="66">
        <f>P47/N47*100</f>
        <v>42.739423017042753</v>
      </c>
      <c r="T47" s="66">
        <f>Q47/N47*100</f>
        <v>22.92259149316007</v>
      </c>
      <c r="U47" s="71" t="s">
        <v>212</v>
      </c>
      <c r="V47" s="67" t="s">
        <v>188</v>
      </c>
      <c r="W47" s="68">
        <v>15</v>
      </c>
      <c r="X47" s="68">
        <v>15</v>
      </c>
      <c r="Y47" s="189"/>
    </row>
    <row r="48" spans="1:25" s="2" customFormat="1" ht="29.25" x14ac:dyDescent="0.2">
      <c r="A48" s="162"/>
      <c r="B48" s="159"/>
      <c r="C48" s="5">
        <f>'[1]Табл. 13'!C44</f>
        <v>29</v>
      </c>
      <c r="D48" s="6" t="str">
        <f>'[1]Табл. 13'!D44</f>
        <v>Пономарёвский район</v>
      </c>
      <c r="E48" s="186" t="s">
        <v>234</v>
      </c>
      <c r="F48" s="65">
        <v>9457.6</v>
      </c>
      <c r="G48" s="65">
        <v>4213.3608000000004</v>
      </c>
      <c r="H48" s="65">
        <v>5244.2391999999991</v>
      </c>
      <c r="I48" s="65">
        <v>0</v>
      </c>
      <c r="J48" s="66">
        <f t="shared" si="4"/>
        <v>44.55</v>
      </c>
      <c r="K48" s="66">
        <f t="shared" si="5"/>
        <v>55.449999999999989</v>
      </c>
      <c r="L48" s="66">
        <f t="shared" si="6"/>
        <v>0</v>
      </c>
      <c r="M48" s="65">
        <v>9457.6</v>
      </c>
      <c r="N48" s="65">
        <f t="shared" si="7"/>
        <v>11321.2</v>
      </c>
      <c r="O48" s="65">
        <v>4213.3608000000004</v>
      </c>
      <c r="P48" s="65">
        <v>5244.2392</v>
      </c>
      <c r="Q48" s="65">
        <v>1863.6</v>
      </c>
      <c r="R48" s="66">
        <f>O48/N48*100</f>
        <v>37.216556548775749</v>
      </c>
      <c r="S48" s="66">
        <f>P48/N48*100</f>
        <v>46.322290923223683</v>
      </c>
      <c r="T48" s="66">
        <f>Q48/N48*100</f>
        <v>16.461152528000564</v>
      </c>
      <c r="U48" s="71" t="s">
        <v>212</v>
      </c>
      <c r="V48" s="67" t="s">
        <v>188</v>
      </c>
      <c r="W48" s="68">
        <v>15</v>
      </c>
      <c r="X48" s="68">
        <v>15</v>
      </c>
      <c r="Y48" s="189"/>
    </row>
    <row r="49" spans="1:25" s="2" customFormat="1" ht="19.5" x14ac:dyDescent="0.2">
      <c r="A49" s="162"/>
      <c r="B49" s="159"/>
      <c r="C49" s="5">
        <f>'[1]Табл. 13'!C45</f>
        <v>30</v>
      </c>
      <c r="D49" s="6" t="str">
        <f>'[1]Табл. 13'!D45</f>
        <v>Сакмарский район</v>
      </c>
      <c r="E49" s="186" t="s">
        <v>244</v>
      </c>
      <c r="F49" s="65">
        <v>3348.7</v>
      </c>
      <c r="G49" s="65">
        <v>1491.8458500000002</v>
      </c>
      <c r="H49" s="65">
        <v>1856.8541499999999</v>
      </c>
      <c r="I49" s="65">
        <v>0</v>
      </c>
      <c r="J49" s="66">
        <f t="shared" si="4"/>
        <v>44.550000000000004</v>
      </c>
      <c r="K49" s="66">
        <f t="shared" si="5"/>
        <v>55.45</v>
      </c>
      <c r="L49" s="66">
        <f t="shared" si="6"/>
        <v>0</v>
      </c>
      <c r="M49" s="65">
        <v>3348.7</v>
      </c>
      <c r="N49" s="65">
        <f t="shared" si="7"/>
        <v>4643.6000000000004</v>
      </c>
      <c r="O49" s="65">
        <v>1491.8452600000001</v>
      </c>
      <c r="P49" s="65">
        <v>1856.85474</v>
      </c>
      <c r="Q49" s="65">
        <v>1294.9000000000001</v>
      </c>
      <c r="R49" s="66">
        <f>O49/N49*100</f>
        <v>32.126911448014475</v>
      </c>
      <c r="S49" s="66">
        <f>P49/N49*100</f>
        <v>39.987396416573347</v>
      </c>
      <c r="T49" s="66">
        <f>Q49/N49*100</f>
        <v>27.885692135412182</v>
      </c>
      <c r="U49" s="188" t="s">
        <v>212</v>
      </c>
      <c r="V49" s="67" t="s">
        <v>188</v>
      </c>
      <c r="W49" s="68">
        <v>4</v>
      </c>
      <c r="X49" s="68">
        <v>4</v>
      </c>
      <c r="Y49" s="189"/>
    </row>
    <row r="50" spans="1:25" s="2" customFormat="1" ht="29.25" x14ac:dyDescent="0.2">
      <c r="A50" s="162"/>
      <c r="B50" s="159"/>
      <c r="C50" s="5">
        <f>'[1]Табл. 13'!C46</f>
        <v>31</v>
      </c>
      <c r="D50" s="6" t="str">
        <f>'[1]Табл. 13'!D46</f>
        <v>Саракташский район</v>
      </c>
      <c r="E50" s="186" t="s">
        <v>245</v>
      </c>
      <c r="F50" s="65">
        <v>9137.6</v>
      </c>
      <c r="G50" s="65">
        <v>4070.8008</v>
      </c>
      <c r="H50" s="65">
        <v>5066.7991999999995</v>
      </c>
      <c r="I50" s="65">
        <v>0</v>
      </c>
      <c r="J50" s="66">
        <f t="shared" si="4"/>
        <v>44.55</v>
      </c>
      <c r="K50" s="66">
        <f t="shared" si="5"/>
        <v>55.449999999999989</v>
      </c>
      <c r="L50" s="66">
        <f t="shared" si="6"/>
        <v>0</v>
      </c>
      <c r="M50" s="65">
        <v>8871.9</v>
      </c>
      <c r="N50" s="65">
        <f t="shared" si="7"/>
        <v>11833.599999999999</v>
      </c>
      <c r="O50" s="65">
        <v>3952.43145</v>
      </c>
      <c r="P50" s="65">
        <v>4919.4685499999996</v>
      </c>
      <c r="Q50" s="65">
        <v>2961.7</v>
      </c>
      <c r="R50" s="66">
        <f>O50/N50*100</f>
        <v>33.400076477149817</v>
      </c>
      <c r="S50" s="66">
        <f>P50/N50*100</f>
        <v>41.572036827339105</v>
      </c>
      <c r="T50" s="66">
        <f>Q50/N50*100</f>
        <v>25.027886695511086</v>
      </c>
      <c r="U50" s="188" t="s">
        <v>212</v>
      </c>
      <c r="V50" s="67" t="s">
        <v>188</v>
      </c>
      <c r="W50" s="68">
        <v>13</v>
      </c>
      <c r="X50" s="68">
        <v>13</v>
      </c>
      <c r="Y50" s="189"/>
    </row>
    <row r="51" spans="1:25" s="2" customFormat="1" ht="19.5" x14ac:dyDescent="0.2">
      <c r="A51" s="162"/>
      <c r="B51" s="159"/>
      <c r="C51" s="5">
        <f>'[1]Табл. 13'!C47</f>
        <v>32</v>
      </c>
      <c r="D51" s="6" t="str">
        <f>'[1]Табл. 13'!D47</f>
        <v>Соль-Илецкий  г/о</v>
      </c>
      <c r="E51" s="186" t="s">
        <v>186</v>
      </c>
      <c r="F51" s="65">
        <f>G51+H51+I51</f>
        <v>4450.1000000000004</v>
      </c>
      <c r="G51" s="65">
        <v>1373.0309999999999</v>
      </c>
      <c r="H51" s="65">
        <v>1708.9690000000001</v>
      </c>
      <c r="I51" s="65">
        <v>1368.1000000000004</v>
      </c>
      <c r="J51" s="66">
        <f t="shared" si="4"/>
        <v>30.853935866609731</v>
      </c>
      <c r="K51" s="66">
        <f t="shared" si="5"/>
        <v>38.402934765510885</v>
      </c>
      <c r="L51" s="66">
        <f t="shared" si="6"/>
        <v>30.74312936787938</v>
      </c>
      <c r="M51" s="65">
        <v>3082.0010000000002</v>
      </c>
      <c r="N51" s="65">
        <f t="shared" si="7"/>
        <v>4450.1000000000004</v>
      </c>
      <c r="O51" s="65">
        <v>1373.0304599999999</v>
      </c>
      <c r="P51" s="65">
        <v>1708.9695400000001</v>
      </c>
      <c r="Q51" s="65">
        <v>1368.1</v>
      </c>
      <c r="R51" s="66">
        <f>O51/N51*100</f>
        <v>30.853923732050966</v>
      </c>
      <c r="S51" s="66">
        <f>P51/N51*100</f>
        <v>38.402946900069658</v>
      </c>
      <c r="T51" s="66">
        <f>Q51/N51*100</f>
        <v>30.743129367879369</v>
      </c>
      <c r="U51" s="188" t="s">
        <v>212</v>
      </c>
      <c r="V51" s="67" t="s">
        <v>188</v>
      </c>
      <c r="W51" s="68">
        <v>4</v>
      </c>
      <c r="X51" s="68">
        <v>4</v>
      </c>
      <c r="Y51" s="189"/>
    </row>
    <row r="52" spans="1:25" s="2" customFormat="1" ht="20.25" customHeight="1" x14ac:dyDescent="0.2">
      <c r="A52" s="162"/>
      <c r="B52" s="159"/>
      <c r="C52" s="5">
        <f>'[1]Табл. 13'!C48</f>
        <v>33</v>
      </c>
      <c r="D52" s="6" t="str">
        <f>'[1]Табл. 13'!D48</f>
        <v>Сорочинский г/о</v>
      </c>
      <c r="E52" s="186" t="s">
        <v>187</v>
      </c>
      <c r="F52" s="65">
        <f>G52+H52+I52</f>
        <v>3869.5999999999995</v>
      </c>
      <c r="G52" s="65">
        <v>1267.84845</v>
      </c>
      <c r="H52" s="65">
        <v>1578.0515499999999</v>
      </c>
      <c r="I52" s="65">
        <v>1023.6999999999996</v>
      </c>
      <c r="J52" s="66">
        <f t="shared" si="4"/>
        <v>32.764328354351875</v>
      </c>
      <c r="K52" s="66">
        <f t="shared" si="5"/>
        <v>40.780740903452553</v>
      </c>
      <c r="L52" s="66">
        <f t="shared" si="6"/>
        <v>26.454930742195572</v>
      </c>
      <c r="M52" s="65">
        <v>2845.9</v>
      </c>
      <c r="N52" s="65">
        <f t="shared" si="7"/>
        <v>3869.6</v>
      </c>
      <c r="O52" s="65">
        <v>1267.8479399999999</v>
      </c>
      <c r="P52" s="65">
        <v>1578.05205</v>
      </c>
      <c r="Q52" s="65">
        <v>1023.70001</v>
      </c>
      <c r="R52" s="66">
        <f>O52/N52*100</f>
        <v>32.764315174695056</v>
      </c>
      <c r="S52" s="66">
        <f>P52/N52*100</f>
        <v>40.780753824684723</v>
      </c>
      <c r="T52" s="66">
        <f>Q52/N52*100</f>
        <v>26.454931000620221</v>
      </c>
      <c r="U52" s="188" t="s">
        <v>212</v>
      </c>
      <c r="V52" s="67" t="s">
        <v>188</v>
      </c>
      <c r="W52" s="68">
        <v>3</v>
      </c>
      <c r="X52" s="68">
        <v>3</v>
      </c>
      <c r="Y52" s="189"/>
    </row>
    <row r="53" spans="1:25" s="2" customFormat="1" ht="19.5" x14ac:dyDescent="0.2">
      <c r="A53" s="162"/>
      <c r="B53" s="159"/>
      <c r="C53" s="5">
        <f>'[1]Табл. 13'!C49</f>
        <v>34</v>
      </c>
      <c r="D53" s="6" t="str">
        <f>'[1]Табл. 13'!D49</f>
        <v>Ташлинский район</v>
      </c>
      <c r="E53" s="186" t="s">
        <v>235</v>
      </c>
      <c r="F53" s="65">
        <v>4818.5</v>
      </c>
      <c r="G53" s="65">
        <v>2146.6417499999998</v>
      </c>
      <c r="H53" s="65">
        <v>2671.8582500000002</v>
      </c>
      <c r="I53" s="65">
        <v>0</v>
      </c>
      <c r="J53" s="66">
        <f t="shared" si="4"/>
        <v>44.55</v>
      </c>
      <c r="K53" s="66">
        <f t="shared" si="5"/>
        <v>55.45</v>
      </c>
      <c r="L53" s="66">
        <f t="shared" si="6"/>
        <v>0</v>
      </c>
      <c r="M53" s="65">
        <v>4818.5</v>
      </c>
      <c r="N53" s="65">
        <f t="shared" si="7"/>
        <v>6191.3</v>
      </c>
      <c r="O53" s="65">
        <v>2146.64093</v>
      </c>
      <c r="P53" s="65">
        <v>2671.8590700000004</v>
      </c>
      <c r="Q53" s="65">
        <v>1372.8</v>
      </c>
      <c r="R53" s="66">
        <f>O53/N53*100</f>
        <v>34.671893301891366</v>
      </c>
      <c r="S53" s="66">
        <f>P53/N53*100</f>
        <v>43.155057419281903</v>
      </c>
      <c r="T53" s="66">
        <f>Q53/N53*100</f>
        <v>22.173049278826738</v>
      </c>
      <c r="U53" s="188" t="s">
        <v>212</v>
      </c>
      <c r="V53" s="67" t="s">
        <v>188</v>
      </c>
      <c r="W53" s="68">
        <v>7</v>
      </c>
      <c r="X53" s="68">
        <v>7</v>
      </c>
      <c r="Y53" s="189"/>
    </row>
    <row r="54" spans="1:25" s="2" customFormat="1" ht="20.25" customHeight="1" x14ac:dyDescent="0.2">
      <c r="A54" s="162"/>
      <c r="B54" s="159"/>
      <c r="C54" s="5">
        <f>'[1]Табл. 13'!C50</f>
        <v>35</v>
      </c>
      <c r="D54" s="6" t="str">
        <f>'[1]Табл. 13'!D50</f>
        <v>Тоцкий район</v>
      </c>
      <c r="E54" s="186" t="s">
        <v>247</v>
      </c>
      <c r="F54" s="65">
        <v>6196</v>
      </c>
      <c r="G54" s="65">
        <v>2760.3180000000007</v>
      </c>
      <c r="H54" s="65">
        <v>3435.6819999999989</v>
      </c>
      <c r="I54" s="65">
        <v>0</v>
      </c>
      <c r="J54" s="66">
        <f t="shared" si="4"/>
        <v>44.550000000000011</v>
      </c>
      <c r="K54" s="66">
        <f t="shared" si="5"/>
        <v>55.449999999999974</v>
      </c>
      <c r="L54" s="66">
        <f t="shared" si="6"/>
        <v>0</v>
      </c>
      <c r="M54" s="65">
        <v>5733.6</v>
      </c>
      <c r="N54" s="65">
        <f t="shared" si="7"/>
        <v>6790.5999999999985</v>
      </c>
      <c r="O54" s="65">
        <v>2224.6933499999996</v>
      </c>
      <c r="P54" s="65">
        <v>2769.0066499999994</v>
      </c>
      <c r="Q54" s="65">
        <v>1796.9</v>
      </c>
      <c r="R54" s="66">
        <f>O54/N54*100</f>
        <v>32.761366447736577</v>
      </c>
      <c r="S54" s="66">
        <f>P54/N54*100</f>
        <v>40.777054310370211</v>
      </c>
      <c r="T54" s="66">
        <f>Q54/N54*100</f>
        <v>26.461579241893212</v>
      </c>
      <c r="U54" s="188" t="s">
        <v>212</v>
      </c>
      <c r="V54" s="67" t="s">
        <v>188</v>
      </c>
      <c r="W54" s="68">
        <v>16</v>
      </c>
      <c r="X54" s="68">
        <v>13</v>
      </c>
      <c r="Y54" s="189" t="s">
        <v>189</v>
      </c>
    </row>
    <row r="55" spans="1:25" s="2" customFormat="1" ht="39" x14ac:dyDescent="0.2">
      <c r="A55" s="162"/>
      <c r="B55" s="159"/>
      <c r="C55" s="5">
        <f>'[1]Табл. 13'!C51</f>
        <v>36</v>
      </c>
      <c r="D55" s="6" t="str">
        <f>'[1]Табл. 13'!D51</f>
        <v>Тюльганский район</v>
      </c>
      <c r="E55" s="186" t="s">
        <v>246</v>
      </c>
      <c r="F55" s="65">
        <v>7545.7</v>
      </c>
      <c r="G55" s="65">
        <v>3361.6093499999988</v>
      </c>
      <c r="H55" s="65">
        <v>4184.0906500000019</v>
      </c>
      <c r="I55" s="65">
        <v>0</v>
      </c>
      <c r="J55" s="66">
        <f t="shared" si="4"/>
        <v>44.549999999999983</v>
      </c>
      <c r="K55" s="66">
        <f t="shared" si="5"/>
        <v>55.450000000000024</v>
      </c>
      <c r="L55" s="66">
        <f t="shared" si="6"/>
        <v>0</v>
      </c>
      <c r="M55" s="65">
        <v>5496.3</v>
      </c>
      <c r="N55" s="65">
        <f t="shared" si="7"/>
        <v>7935.5</v>
      </c>
      <c r="O55" s="65">
        <v>2448.6007200000008</v>
      </c>
      <c r="P55" s="65">
        <v>3047.6992799999994</v>
      </c>
      <c r="Q55" s="65">
        <v>2439.1999999999998</v>
      </c>
      <c r="R55" s="66">
        <f>O55/N55*100</f>
        <v>30.85628782055322</v>
      </c>
      <c r="S55" s="66">
        <f>P55/N55*100</f>
        <v>38.405888475836427</v>
      </c>
      <c r="T55" s="66">
        <f>Q55/N55*100</f>
        <v>30.737823703610356</v>
      </c>
      <c r="U55" s="71" t="s">
        <v>212</v>
      </c>
      <c r="V55" s="67" t="s">
        <v>188</v>
      </c>
      <c r="W55" s="68">
        <v>19</v>
      </c>
      <c r="X55" s="68">
        <v>14</v>
      </c>
      <c r="Y55" s="71" t="s">
        <v>189</v>
      </c>
    </row>
    <row r="56" spans="1:25" s="2" customFormat="1" ht="39" x14ac:dyDescent="0.2">
      <c r="A56" s="162"/>
      <c r="B56" s="159"/>
      <c r="C56" s="5">
        <f>'[1]Табл. 13'!C52</f>
        <v>37</v>
      </c>
      <c r="D56" s="6" t="str">
        <f>'[1]Табл. 13'!D52</f>
        <v>Шарлыкский район</v>
      </c>
      <c r="E56" s="186" t="s">
        <v>236</v>
      </c>
      <c r="F56" s="65">
        <v>17780.3</v>
      </c>
      <c r="G56" s="65">
        <v>7921.1236500000032</v>
      </c>
      <c r="H56" s="65">
        <v>9859.1763499999997</v>
      </c>
      <c r="I56" s="65">
        <v>0</v>
      </c>
      <c r="J56" s="66">
        <f t="shared" si="4"/>
        <v>44.550000000000018</v>
      </c>
      <c r="K56" s="66">
        <f t="shared" si="5"/>
        <v>55.45</v>
      </c>
      <c r="L56" s="66">
        <f t="shared" si="6"/>
        <v>0</v>
      </c>
      <c r="M56" s="65">
        <v>15281.1</v>
      </c>
      <c r="N56" s="65">
        <f t="shared" si="7"/>
        <v>17391.5</v>
      </c>
      <c r="O56" s="65">
        <v>6251.3896500000019</v>
      </c>
      <c r="P56" s="65">
        <v>7780.9103499999965</v>
      </c>
      <c r="Q56" s="65">
        <v>3359.2</v>
      </c>
      <c r="R56" s="66">
        <f>O56/N56*100</f>
        <v>35.945086105281327</v>
      </c>
      <c r="S56" s="66">
        <f>P56/N56*100</f>
        <v>44.739731190524083</v>
      </c>
      <c r="T56" s="66">
        <f>Q56/N56*100</f>
        <v>19.315182704194577</v>
      </c>
      <c r="U56" s="71" t="s">
        <v>212</v>
      </c>
      <c r="V56" s="67" t="s">
        <v>188</v>
      </c>
      <c r="W56" s="68">
        <v>28</v>
      </c>
      <c r="X56" s="68">
        <v>22</v>
      </c>
      <c r="Y56" s="71" t="s">
        <v>189</v>
      </c>
    </row>
    <row r="57" spans="1:25" s="2" customFormat="1" ht="19.5" x14ac:dyDescent="0.2">
      <c r="A57" s="163"/>
      <c r="B57" s="160"/>
      <c r="C57" s="5">
        <f>'[1]Табл. 13'!C53</f>
        <v>38</v>
      </c>
      <c r="D57" s="6" t="str">
        <f>'[1]Табл. 13'!D53</f>
        <v>Ясненский г/о</v>
      </c>
      <c r="E57" s="186" t="s">
        <v>237</v>
      </c>
      <c r="F57" s="65">
        <f>G57+H57+I57</f>
        <v>3095.7000000000007</v>
      </c>
      <c r="G57" s="65">
        <v>896.03415000000007</v>
      </c>
      <c r="H57" s="65">
        <v>1115.26585</v>
      </c>
      <c r="I57" s="65">
        <v>1084.4000000000003</v>
      </c>
      <c r="J57" s="66">
        <f t="shared" si="4"/>
        <v>28.944476208934972</v>
      </c>
      <c r="K57" s="66">
        <f t="shared" si="5"/>
        <v>36.026289692153625</v>
      </c>
      <c r="L57" s="66">
        <f t="shared" si="6"/>
        <v>35.029234098911395</v>
      </c>
      <c r="M57" s="65">
        <v>2011.3</v>
      </c>
      <c r="N57" s="65">
        <f t="shared" si="7"/>
        <v>3095.7000000000003</v>
      </c>
      <c r="O57" s="65">
        <v>896.03379000000007</v>
      </c>
      <c r="P57" s="65">
        <v>1115.26621</v>
      </c>
      <c r="Q57" s="65">
        <v>1084.4000000000001</v>
      </c>
      <c r="R57" s="66">
        <f>O57/N57*100</f>
        <v>28.944464579901151</v>
      </c>
      <c r="S57" s="66">
        <f>P57/N57*100</f>
        <v>36.026301321187447</v>
      </c>
      <c r="T57" s="66">
        <f>Q57/N57*100</f>
        <v>35.029234098911395</v>
      </c>
      <c r="U57" s="188" t="s">
        <v>212</v>
      </c>
      <c r="V57" s="67" t="s">
        <v>188</v>
      </c>
      <c r="W57" s="68">
        <v>3</v>
      </c>
      <c r="X57" s="68">
        <v>3</v>
      </c>
      <c r="Y57" s="189"/>
    </row>
    <row r="58" spans="1:25" s="2" customFormat="1" ht="18.75" customHeight="1" x14ac:dyDescent="0.2">
      <c r="A58" s="161">
        <v>2</v>
      </c>
      <c r="B58" s="158" t="s">
        <v>108</v>
      </c>
      <c r="C58" s="164" t="str">
        <f>'[1]Табл. 13'!D54</f>
        <v>ВСЕГО</v>
      </c>
      <c r="D58" s="165"/>
      <c r="E58" s="166"/>
      <c r="F58" s="78">
        <f>SUM(F59:F84)</f>
        <v>52287.400000000009</v>
      </c>
      <c r="G58" s="78">
        <v>0</v>
      </c>
      <c r="H58" s="78">
        <f>SUM(H59:H84)</f>
        <v>38978.400000000001</v>
      </c>
      <c r="I58" s="78">
        <f>SUM(I59:I84)</f>
        <v>13309.000000000002</v>
      </c>
      <c r="J58" s="78">
        <v>0</v>
      </c>
      <c r="K58" s="78">
        <f t="shared" ref="K58:K84" si="9">H58/F58*100</f>
        <v>74.546449048910432</v>
      </c>
      <c r="L58" s="78">
        <f>I58/F58*100</f>
        <v>25.453550951089554</v>
      </c>
      <c r="M58" s="79">
        <f>SUM(M59:M84)</f>
        <v>36475.799999999996</v>
      </c>
      <c r="N58" s="79">
        <f>SUM(N59:N84)</f>
        <v>48800.890840000007</v>
      </c>
      <c r="O58" s="79">
        <v>0</v>
      </c>
      <c r="P58" s="79">
        <f>SUM(P59:P84)</f>
        <v>36475.817619999994</v>
      </c>
      <c r="Q58" s="79">
        <f>SUM(Q59:Q84)</f>
        <v>12325.073220000002</v>
      </c>
      <c r="R58" s="79">
        <v>0</v>
      </c>
      <c r="S58" s="79">
        <f t="shared" ref="S58" si="10">P58/N58*100</f>
        <v>74.744163461258623</v>
      </c>
      <c r="T58" s="79">
        <f t="shared" ref="T58" si="11">Q58/N58*100</f>
        <v>25.255836538741349</v>
      </c>
      <c r="U58" s="74" t="s">
        <v>214</v>
      </c>
      <c r="V58" s="75" t="s">
        <v>188</v>
      </c>
      <c r="W58" s="80">
        <f>SUM(W59:W84)</f>
        <v>76</v>
      </c>
      <c r="X58" s="80">
        <f>SUM(X59:X84)</f>
        <v>71</v>
      </c>
      <c r="Y58" s="81"/>
    </row>
    <row r="59" spans="1:25" s="2" customFormat="1" ht="20.25" x14ac:dyDescent="0.2">
      <c r="A59" s="162"/>
      <c r="B59" s="159"/>
      <c r="C59" s="5">
        <f>'[1]Табл. 13'!C55</f>
        <v>1</v>
      </c>
      <c r="D59" s="6" t="str">
        <f>'[1]Табл. 13'!D55</f>
        <v>Абдулинский г/о</v>
      </c>
      <c r="E59" s="187" t="s">
        <v>248</v>
      </c>
      <c r="F59" s="65">
        <f t="shared" ref="F59:F84" si="12">H59+I59</f>
        <v>1688.7</v>
      </c>
      <c r="G59" s="72">
        <v>0</v>
      </c>
      <c r="H59" s="65">
        <v>1267</v>
      </c>
      <c r="I59" s="65">
        <v>421.7</v>
      </c>
      <c r="J59" s="72">
        <v>0</v>
      </c>
      <c r="K59" s="66">
        <f t="shared" si="9"/>
        <v>75.028128145911055</v>
      </c>
      <c r="L59" s="66">
        <f t="shared" ref="L59:L84" si="13">I59/F59*100</f>
        <v>24.971871854088942</v>
      </c>
      <c r="M59" s="70">
        <v>1265.7</v>
      </c>
      <c r="N59" s="65">
        <f>P59+Q59</f>
        <v>1686.9908400000002</v>
      </c>
      <c r="O59" s="72">
        <v>0</v>
      </c>
      <c r="P59" s="65">
        <v>1265.7176200000001</v>
      </c>
      <c r="Q59" s="65">
        <v>421.27321999999998</v>
      </c>
      <c r="R59" s="72">
        <v>0</v>
      </c>
      <c r="S59" s="66">
        <f>P59/N59*100</f>
        <v>75.028126412352066</v>
      </c>
      <c r="T59" s="66">
        <f>Q59/N59*100</f>
        <v>24.971873587647931</v>
      </c>
      <c r="U59" s="188" t="s">
        <v>212</v>
      </c>
      <c r="V59" s="67" t="s">
        <v>188</v>
      </c>
      <c r="W59" s="68">
        <v>3</v>
      </c>
      <c r="X59" s="68">
        <v>3</v>
      </c>
      <c r="Y59" s="189"/>
    </row>
    <row r="60" spans="1:25" s="2" customFormat="1" ht="19.5" x14ac:dyDescent="0.2">
      <c r="A60" s="162"/>
      <c r="B60" s="159"/>
      <c r="C60" s="5">
        <f>'[1]Табл. 13'!C56</f>
        <v>2</v>
      </c>
      <c r="D60" s="6" t="str">
        <f>'[1]Табл. 13'!D56</f>
        <v>Акбулакский район</v>
      </c>
      <c r="E60" s="187" t="s">
        <v>190</v>
      </c>
      <c r="F60" s="65">
        <f t="shared" si="12"/>
        <v>3830.2999999999997</v>
      </c>
      <c r="G60" s="72">
        <v>0</v>
      </c>
      <c r="H60" s="65">
        <v>3065.2</v>
      </c>
      <c r="I60" s="65">
        <v>765.1</v>
      </c>
      <c r="J60" s="72">
        <v>0</v>
      </c>
      <c r="K60" s="66">
        <f t="shared" si="9"/>
        <v>80.025063310967809</v>
      </c>
      <c r="L60" s="66">
        <f t="shared" si="13"/>
        <v>19.974936689032194</v>
      </c>
      <c r="M60" s="70">
        <v>3065.2</v>
      </c>
      <c r="N60" s="65">
        <f t="shared" ref="N60:N84" si="14">P60+Q60</f>
        <v>3830.2999999999997</v>
      </c>
      <c r="O60" s="72">
        <v>0</v>
      </c>
      <c r="P60" s="65">
        <v>3065.2</v>
      </c>
      <c r="Q60" s="65">
        <v>765.1</v>
      </c>
      <c r="R60" s="72">
        <v>0</v>
      </c>
      <c r="S60" s="66">
        <f t="shared" ref="S60:S83" si="15">P60/N60*100</f>
        <v>80.025063310967809</v>
      </c>
      <c r="T60" s="66">
        <f t="shared" ref="T60:T83" si="16">Q60/N60*100</f>
        <v>19.974936689032194</v>
      </c>
      <c r="U60" s="188" t="s">
        <v>212</v>
      </c>
      <c r="V60" s="67" t="s">
        <v>188</v>
      </c>
      <c r="W60" s="68">
        <v>6</v>
      </c>
      <c r="X60" s="68">
        <v>6</v>
      </c>
      <c r="Y60" s="189"/>
    </row>
    <row r="61" spans="1:25" s="2" customFormat="1" ht="19.5" x14ac:dyDescent="0.2">
      <c r="A61" s="162"/>
      <c r="B61" s="159"/>
      <c r="C61" s="5">
        <f>'[1]Табл. 13'!C57</f>
        <v>3</v>
      </c>
      <c r="D61" s="6" t="str">
        <f>'[1]Табл. 13'!D57</f>
        <v>Александровский район</v>
      </c>
      <c r="E61" s="187" t="s">
        <v>191</v>
      </c>
      <c r="F61" s="65">
        <f t="shared" si="12"/>
        <v>3316.9</v>
      </c>
      <c r="G61" s="72">
        <v>0</v>
      </c>
      <c r="H61" s="65">
        <v>2654.3</v>
      </c>
      <c r="I61" s="65">
        <v>662.6</v>
      </c>
      <c r="J61" s="72">
        <v>0</v>
      </c>
      <c r="K61" s="66">
        <f t="shared" si="9"/>
        <v>80.023515933552417</v>
      </c>
      <c r="L61" s="66">
        <f t="shared" si="13"/>
        <v>19.976484066447586</v>
      </c>
      <c r="M61" s="70">
        <v>2654.3</v>
      </c>
      <c r="N61" s="65">
        <f t="shared" si="14"/>
        <v>3316.9</v>
      </c>
      <c r="O61" s="72">
        <v>0</v>
      </c>
      <c r="P61" s="65">
        <v>2654.3</v>
      </c>
      <c r="Q61" s="65">
        <v>662.6</v>
      </c>
      <c r="R61" s="72">
        <v>0</v>
      </c>
      <c r="S61" s="66">
        <f t="shared" si="15"/>
        <v>80.023515933552417</v>
      </c>
      <c r="T61" s="66">
        <f t="shared" si="16"/>
        <v>19.976484066447586</v>
      </c>
      <c r="U61" s="188" t="s">
        <v>212</v>
      </c>
      <c r="V61" s="67" t="s">
        <v>188</v>
      </c>
      <c r="W61" s="68">
        <v>4</v>
      </c>
      <c r="X61" s="68">
        <v>4</v>
      </c>
      <c r="Y61" s="189"/>
    </row>
    <row r="62" spans="1:25" s="2" customFormat="1" ht="20.25" x14ac:dyDescent="0.2">
      <c r="A62" s="162"/>
      <c r="B62" s="159"/>
      <c r="C62" s="5">
        <f>'[1]Табл. 13'!C58</f>
        <v>4</v>
      </c>
      <c r="D62" s="6" t="str">
        <f>'[1]Табл. 13'!D58</f>
        <v>Беляевский район</v>
      </c>
      <c r="E62" s="187" t="s">
        <v>249</v>
      </c>
      <c r="F62" s="65">
        <f t="shared" si="12"/>
        <v>2030.6</v>
      </c>
      <c r="G62" s="72">
        <v>0</v>
      </c>
      <c r="H62" s="65">
        <v>1489.3</v>
      </c>
      <c r="I62" s="65">
        <v>541.29999999999995</v>
      </c>
      <c r="J62" s="72">
        <v>0</v>
      </c>
      <c r="K62" s="66">
        <f t="shared" si="9"/>
        <v>73.342854328769818</v>
      </c>
      <c r="L62" s="66">
        <f t="shared" si="13"/>
        <v>26.657145671230175</v>
      </c>
      <c r="M62" s="70">
        <v>1489.3</v>
      </c>
      <c r="N62" s="65">
        <f t="shared" si="14"/>
        <v>2030.6</v>
      </c>
      <c r="O62" s="72">
        <v>0</v>
      </c>
      <c r="P62" s="65">
        <v>1489.3</v>
      </c>
      <c r="Q62" s="65">
        <v>541.29999999999995</v>
      </c>
      <c r="R62" s="72">
        <v>0</v>
      </c>
      <c r="S62" s="66">
        <f t="shared" si="15"/>
        <v>73.342854328769818</v>
      </c>
      <c r="T62" s="66">
        <f t="shared" si="16"/>
        <v>26.657145671230175</v>
      </c>
      <c r="U62" s="188" t="s">
        <v>212</v>
      </c>
      <c r="V62" s="67" t="s">
        <v>188</v>
      </c>
      <c r="W62" s="68">
        <v>3</v>
      </c>
      <c r="X62" s="68">
        <v>3</v>
      </c>
      <c r="Y62" s="189"/>
    </row>
    <row r="63" spans="1:25" s="2" customFormat="1" ht="19.5" x14ac:dyDescent="0.2">
      <c r="A63" s="162"/>
      <c r="B63" s="159"/>
      <c r="C63" s="5">
        <f>'[1]Табл. 13'!C59</f>
        <v>5</v>
      </c>
      <c r="D63" s="6" t="str">
        <f>'[1]Табл. 13'!D59</f>
        <v>Бугурусланский район</v>
      </c>
      <c r="E63" s="187" t="s">
        <v>192</v>
      </c>
      <c r="F63" s="65">
        <f t="shared" si="12"/>
        <v>1083.5</v>
      </c>
      <c r="G63" s="72">
        <v>0</v>
      </c>
      <c r="H63" s="65">
        <v>867</v>
      </c>
      <c r="I63" s="65">
        <v>216.5</v>
      </c>
      <c r="J63" s="72">
        <v>0</v>
      </c>
      <c r="K63" s="66">
        <f t="shared" si="9"/>
        <v>80.018458698661746</v>
      </c>
      <c r="L63" s="66">
        <f t="shared" si="13"/>
        <v>19.981541301338257</v>
      </c>
      <c r="M63" s="70">
        <v>867</v>
      </c>
      <c r="N63" s="65">
        <f t="shared" si="14"/>
        <v>1083.5</v>
      </c>
      <c r="O63" s="72">
        <v>0</v>
      </c>
      <c r="P63" s="65">
        <v>867</v>
      </c>
      <c r="Q63" s="65">
        <v>216.5</v>
      </c>
      <c r="R63" s="72">
        <v>0</v>
      </c>
      <c r="S63" s="66">
        <f t="shared" si="15"/>
        <v>80.018458698661746</v>
      </c>
      <c r="T63" s="66">
        <f t="shared" si="16"/>
        <v>19.981541301338257</v>
      </c>
      <c r="U63" s="188" t="s">
        <v>212</v>
      </c>
      <c r="V63" s="67" t="s">
        <v>188</v>
      </c>
      <c r="W63" s="68">
        <v>2</v>
      </c>
      <c r="X63" s="68">
        <v>2</v>
      </c>
      <c r="Y63" s="189"/>
    </row>
    <row r="64" spans="1:25" s="2" customFormat="1" ht="19.5" x14ac:dyDescent="0.2">
      <c r="A64" s="162"/>
      <c r="B64" s="159"/>
      <c r="C64" s="5">
        <f>'[1]Табл. 13'!C60</f>
        <v>6</v>
      </c>
      <c r="D64" s="6" t="str">
        <f>'[1]Табл. 13'!D60</f>
        <v>Бузулукский район</v>
      </c>
      <c r="E64" s="187" t="s">
        <v>193</v>
      </c>
      <c r="F64" s="65">
        <f t="shared" si="12"/>
        <v>663.4</v>
      </c>
      <c r="G64" s="72">
        <v>0</v>
      </c>
      <c r="H64" s="65">
        <v>456.3</v>
      </c>
      <c r="I64" s="65">
        <v>207.1</v>
      </c>
      <c r="J64" s="72">
        <v>0</v>
      </c>
      <c r="K64" s="66">
        <f t="shared" si="9"/>
        <v>68.782031956587289</v>
      </c>
      <c r="L64" s="66">
        <f t="shared" si="13"/>
        <v>31.217968043412725</v>
      </c>
      <c r="M64" s="70">
        <v>456.3</v>
      </c>
      <c r="N64" s="65">
        <f t="shared" si="14"/>
        <v>663.4</v>
      </c>
      <c r="O64" s="72">
        <v>0</v>
      </c>
      <c r="P64" s="65">
        <v>456.3</v>
      </c>
      <c r="Q64" s="65">
        <v>207.1</v>
      </c>
      <c r="R64" s="72">
        <v>0</v>
      </c>
      <c r="S64" s="66">
        <v>0</v>
      </c>
      <c r="T64" s="66">
        <v>0</v>
      </c>
      <c r="U64" s="188" t="s">
        <v>212</v>
      </c>
      <c r="V64" s="67" t="s">
        <v>188</v>
      </c>
      <c r="W64" s="68">
        <v>1</v>
      </c>
      <c r="X64" s="68">
        <v>1</v>
      </c>
      <c r="Y64" s="189"/>
    </row>
    <row r="65" spans="1:25" s="2" customFormat="1" ht="20.25" x14ac:dyDescent="0.2">
      <c r="A65" s="162"/>
      <c r="B65" s="159"/>
      <c r="C65" s="5">
        <f>'[1]Табл. 13'!C61</f>
        <v>7</v>
      </c>
      <c r="D65" s="6" t="str">
        <f>'[1]Табл. 13'!D61</f>
        <v>г. Бугуруслан</v>
      </c>
      <c r="E65" s="187" t="s">
        <v>251</v>
      </c>
      <c r="F65" s="65">
        <f t="shared" si="12"/>
        <v>1880.3000000000002</v>
      </c>
      <c r="G65" s="72">
        <v>0</v>
      </c>
      <c r="H65" s="65">
        <v>1269.7</v>
      </c>
      <c r="I65" s="65">
        <v>610.6</v>
      </c>
      <c r="J65" s="72">
        <v>0</v>
      </c>
      <c r="K65" s="66">
        <f t="shared" si="9"/>
        <v>67.526458543849373</v>
      </c>
      <c r="L65" s="66">
        <f t="shared" si="13"/>
        <v>32.473541456150613</v>
      </c>
      <c r="M65" s="70">
        <v>1269.7</v>
      </c>
      <c r="N65" s="65">
        <f t="shared" si="14"/>
        <v>1880.3000000000002</v>
      </c>
      <c r="O65" s="72">
        <v>0</v>
      </c>
      <c r="P65" s="65">
        <v>1269.7</v>
      </c>
      <c r="Q65" s="65">
        <v>610.6</v>
      </c>
      <c r="R65" s="72">
        <v>0</v>
      </c>
      <c r="S65" s="66">
        <f t="shared" si="15"/>
        <v>67.526458543849373</v>
      </c>
      <c r="T65" s="66">
        <f t="shared" si="16"/>
        <v>32.473541456150613</v>
      </c>
      <c r="U65" s="188" t="s">
        <v>212</v>
      </c>
      <c r="V65" s="67" t="s">
        <v>188</v>
      </c>
      <c r="W65" s="68">
        <v>3</v>
      </c>
      <c r="X65" s="68">
        <v>3</v>
      </c>
      <c r="Y65" s="189"/>
    </row>
    <row r="66" spans="1:25" s="2" customFormat="1" ht="19.5" x14ac:dyDescent="0.2">
      <c r="A66" s="162"/>
      <c r="B66" s="159"/>
      <c r="C66" s="5">
        <f>'[1]Табл. 13'!C62</f>
        <v>8</v>
      </c>
      <c r="D66" s="6" t="str">
        <f>'[1]Табл. 13'!D62</f>
        <v>г. Бузулук</v>
      </c>
      <c r="E66" s="187" t="s">
        <v>194</v>
      </c>
      <c r="F66" s="65">
        <f t="shared" si="12"/>
        <v>2432.3999999999996</v>
      </c>
      <c r="G66" s="72">
        <v>0</v>
      </c>
      <c r="H66" s="65">
        <v>1612.1</v>
      </c>
      <c r="I66" s="65">
        <v>820.3</v>
      </c>
      <c r="J66" s="72">
        <v>0</v>
      </c>
      <c r="K66" s="66">
        <f t="shared" si="9"/>
        <v>66.276105903634274</v>
      </c>
      <c r="L66" s="66">
        <f t="shared" si="13"/>
        <v>33.723894096365733</v>
      </c>
      <c r="M66" s="70">
        <v>1612.1</v>
      </c>
      <c r="N66" s="65">
        <f t="shared" si="14"/>
        <v>2432.3999999999996</v>
      </c>
      <c r="O66" s="72">
        <v>0</v>
      </c>
      <c r="P66" s="65">
        <v>1612.1</v>
      </c>
      <c r="Q66" s="65">
        <v>820.3</v>
      </c>
      <c r="R66" s="72">
        <v>0</v>
      </c>
      <c r="S66" s="66">
        <f t="shared" si="15"/>
        <v>66.276105903634274</v>
      </c>
      <c r="T66" s="66">
        <f t="shared" si="16"/>
        <v>33.723894096365733</v>
      </c>
      <c r="U66" s="188" t="s">
        <v>212</v>
      </c>
      <c r="V66" s="67" t="s">
        <v>188</v>
      </c>
      <c r="W66" s="68">
        <v>3</v>
      </c>
      <c r="X66" s="68">
        <v>3</v>
      </c>
      <c r="Y66" s="189"/>
    </row>
    <row r="67" spans="1:25" s="2" customFormat="1" ht="19.5" x14ac:dyDescent="0.2">
      <c r="A67" s="162"/>
      <c r="B67" s="159"/>
      <c r="C67" s="5">
        <f>'[1]Табл. 13'!C63</f>
        <v>9</v>
      </c>
      <c r="D67" s="6" t="str">
        <f>'[1]Табл. 13'!D63</f>
        <v>г. Медногорск</v>
      </c>
      <c r="E67" s="187" t="s">
        <v>195</v>
      </c>
      <c r="F67" s="65">
        <f t="shared" si="12"/>
        <v>663.40000000000009</v>
      </c>
      <c r="G67" s="72">
        <v>0</v>
      </c>
      <c r="H67" s="65">
        <v>481.1</v>
      </c>
      <c r="I67" s="65">
        <v>182.3</v>
      </c>
      <c r="J67" s="72">
        <v>0</v>
      </c>
      <c r="K67" s="66">
        <f t="shared" si="9"/>
        <v>72.520349713596616</v>
      </c>
      <c r="L67" s="66">
        <f t="shared" si="13"/>
        <v>27.479650286403373</v>
      </c>
      <c r="M67" s="70">
        <v>481.1</v>
      </c>
      <c r="N67" s="65">
        <f t="shared" si="14"/>
        <v>663.40000000000009</v>
      </c>
      <c r="O67" s="72">
        <v>0</v>
      </c>
      <c r="P67" s="65">
        <v>481.1</v>
      </c>
      <c r="Q67" s="65">
        <v>182.3</v>
      </c>
      <c r="R67" s="72">
        <v>0</v>
      </c>
      <c r="S67" s="66">
        <f t="shared" si="15"/>
        <v>72.520349713596616</v>
      </c>
      <c r="T67" s="66">
        <f t="shared" si="16"/>
        <v>27.479650286403373</v>
      </c>
      <c r="U67" s="188" t="s">
        <v>212</v>
      </c>
      <c r="V67" s="67" t="s">
        <v>188</v>
      </c>
      <c r="W67" s="68">
        <v>1</v>
      </c>
      <c r="X67" s="68">
        <v>1</v>
      </c>
      <c r="Y67" s="189"/>
    </row>
    <row r="68" spans="1:25" s="2" customFormat="1" ht="19.5" x14ac:dyDescent="0.2">
      <c r="A68" s="162"/>
      <c r="B68" s="159"/>
      <c r="C68" s="5">
        <f>'[1]Табл. 13'!C64</f>
        <v>10</v>
      </c>
      <c r="D68" s="6" t="str">
        <f>'[1]Табл. 13'!D64</f>
        <v>г. Оренбург</v>
      </c>
      <c r="E68" s="187" t="s">
        <v>196</v>
      </c>
      <c r="F68" s="65">
        <f t="shared" si="12"/>
        <v>4201.3</v>
      </c>
      <c r="G68" s="72">
        <v>0</v>
      </c>
      <c r="H68" s="65">
        <v>2784.5</v>
      </c>
      <c r="I68" s="65">
        <v>1416.8</v>
      </c>
      <c r="J68" s="72">
        <v>0</v>
      </c>
      <c r="K68" s="66">
        <f t="shared" si="9"/>
        <v>66.277104705686327</v>
      </c>
      <c r="L68" s="66">
        <f t="shared" si="13"/>
        <v>33.722895294313659</v>
      </c>
      <c r="M68" s="70">
        <v>2100.6999999999998</v>
      </c>
      <c r="N68" s="65">
        <f t="shared" si="14"/>
        <v>3169.5</v>
      </c>
      <c r="O68" s="72">
        <v>0</v>
      </c>
      <c r="P68" s="65">
        <v>2100.6999999999998</v>
      </c>
      <c r="Q68" s="65">
        <v>1068.8</v>
      </c>
      <c r="R68" s="72">
        <v>0</v>
      </c>
      <c r="S68" s="66">
        <f t="shared" si="15"/>
        <v>66.278592837987063</v>
      </c>
      <c r="T68" s="66">
        <f t="shared" si="16"/>
        <v>33.721407162012937</v>
      </c>
      <c r="U68" s="188" t="s">
        <v>212</v>
      </c>
      <c r="V68" s="67" t="s">
        <v>188</v>
      </c>
      <c r="W68" s="68">
        <v>7</v>
      </c>
      <c r="X68" s="68">
        <v>5</v>
      </c>
      <c r="Y68" s="189" t="s">
        <v>189</v>
      </c>
    </row>
    <row r="69" spans="1:25" s="2" customFormat="1" ht="19.5" x14ac:dyDescent="0.2">
      <c r="A69" s="162"/>
      <c r="B69" s="159"/>
      <c r="C69" s="5">
        <f>'[1]Табл. 13'!C65</f>
        <v>11</v>
      </c>
      <c r="D69" s="6" t="str">
        <f>'[1]Табл. 13'!D65</f>
        <v>Гайский г/о</v>
      </c>
      <c r="E69" s="187" t="s">
        <v>197</v>
      </c>
      <c r="F69" s="65">
        <f t="shared" si="12"/>
        <v>2211.3000000000002</v>
      </c>
      <c r="G69" s="72">
        <v>0</v>
      </c>
      <c r="H69" s="65">
        <v>1576.2</v>
      </c>
      <c r="I69" s="65">
        <v>635.1</v>
      </c>
      <c r="J69" s="72">
        <v>0</v>
      </c>
      <c r="K69" s="66">
        <f t="shared" si="9"/>
        <v>71.279337946004603</v>
      </c>
      <c r="L69" s="66">
        <f t="shared" si="13"/>
        <v>28.720662053995387</v>
      </c>
      <c r="M69" s="70">
        <v>1576.2</v>
      </c>
      <c r="N69" s="65">
        <f t="shared" si="14"/>
        <v>2211.3000000000002</v>
      </c>
      <c r="O69" s="72">
        <v>0</v>
      </c>
      <c r="P69" s="65">
        <v>1576.2</v>
      </c>
      <c r="Q69" s="65">
        <v>635.1</v>
      </c>
      <c r="R69" s="72">
        <v>0</v>
      </c>
      <c r="S69" s="66">
        <f t="shared" si="15"/>
        <v>71.279337946004603</v>
      </c>
      <c r="T69" s="66">
        <f t="shared" si="16"/>
        <v>28.720662053995387</v>
      </c>
      <c r="U69" s="188" t="s">
        <v>212</v>
      </c>
      <c r="V69" s="67" t="s">
        <v>188</v>
      </c>
      <c r="W69" s="68">
        <v>3</v>
      </c>
      <c r="X69" s="68">
        <v>3</v>
      </c>
      <c r="Y69" s="189"/>
    </row>
    <row r="70" spans="1:25" s="2" customFormat="1" ht="19.5" x14ac:dyDescent="0.2">
      <c r="A70" s="162"/>
      <c r="B70" s="159"/>
      <c r="C70" s="5">
        <f>'[1]Табл. 13'!C66</f>
        <v>12</v>
      </c>
      <c r="D70" s="6" t="str">
        <f>'[1]Табл. 13'!D66</f>
        <v>Илекский район</v>
      </c>
      <c r="E70" s="187" t="s">
        <v>198</v>
      </c>
      <c r="F70" s="65">
        <f t="shared" si="12"/>
        <v>1695.1999999999998</v>
      </c>
      <c r="G70" s="72">
        <v>0</v>
      </c>
      <c r="H70" s="65">
        <v>1314.1</v>
      </c>
      <c r="I70" s="65">
        <v>381.1</v>
      </c>
      <c r="J70" s="72">
        <v>0</v>
      </c>
      <c r="K70" s="66">
        <f t="shared" si="9"/>
        <v>77.518876828692783</v>
      </c>
      <c r="L70" s="66">
        <f t="shared" si="13"/>
        <v>22.481123171307225</v>
      </c>
      <c r="M70" s="70">
        <v>1314.1</v>
      </c>
      <c r="N70" s="65">
        <f t="shared" si="14"/>
        <v>1695.1999999999998</v>
      </c>
      <c r="O70" s="72">
        <v>0</v>
      </c>
      <c r="P70" s="65">
        <v>1314.1</v>
      </c>
      <c r="Q70" s="65">
        <v>381.1</v>
      </c>
      <c r="R70" s="72">
        <v>0</v>
      </c>
      <c r="S70" s="66">
        <f t="shared" si="15"/>
        <v>77.518876828692783</v>
      </c>
      <c r="T70" s="66">
        <f t="shared" si="16"/>
        <v>22.481123171307225</v>
      </c>
      <c r="U70" s="188" t="s">
        <v>212</v>
      </c>
      <c r="V70" s="67" t="s">
        <v>188</v>
      </c>
      <c r="W70" s="68">
        <v>3</v>
      </c>
      <c r="X70" s="68">
        <v>3</v>
      </c>
      <c r="Y70" s="189"/>
    </row>
    <row r="71" spans="1:25" s="2" customFormat="1" ht="19.5" x14ac:dyDescent="0.2">
      <c r="A71" s="162"/>
      <c r="B71" s="159"/>
      <c r="C71" s="5">
        <f>'[1]Табл. 13'!C67</f>
        <v>13</v>
      </c>
      <c r="D71" s="6" t="str">
        <f>'[1]Табл. 13'!D67</f>
        <v>Матвеевский район</v>
      </c>
      <c r="E71" s="187" t="s">
        <v>199</v>
      </c>
      <c r="F71" s="65">
        <f t="shared" si="12"/>
        <v>431.20000000000005</v>
      </c>
      <c r="G71" s="72">
        <v>0</v>
      </c>
      <c r="H71" s="65">
        <v>269.60000000000002</v>
      </c>
      <c r="I71" s="65">
        <v>161.6</v>
      </c>
      <c r="J71" s="72">
        <v>0</v>
      </c>
      <c r="K71" s="66">
        <f t="shared" si="9"/>
        <v>62.523191094619669</v>
      </c>
      <c r="L71" s="66">
        <f t="shared" si="13"/>
        <v>37.476808905380324</v>
      </c>
      <c r="M71" s="70">
        <v>269.60000000000002</v>
      </c>
      <c r="N71" s="65">
        <f t="shared" si="14"/>
        <v>431.20000000000005</v>
      </c>
      <c r="O71" s="72">
        <v>0</v>
      </c>
      <c r="P71" s="65">
        <v>269.60000000000002</v>
      </c>
      <c r="Q71" s="65">
        <v>161.6</v>
      </c>
      <c r="R71" s="72">
        <v>0</v>
      </c>
      <c r="S71" s="66">
        <f t="shared" si="15"/>
        <v>62.523191094619669</v>
      </c>
      <c r="T71" s="66">
        <f t="shared" si="16"/>
        <v>37.476808905380324</v>
      </c>
      <c r="U71" s="188" t="s">
        <v>212</v>
      </c>
      <c r="V71" s="67" t="s">
        <v>188</v>
      </c>
      <c r="W71" s="68">
        <v>1</v>
      </c>
      <c r="X71" s="68">
        <v>1</v>
      </c>
      <c r="Y71" s="189"/>
    </row>
    <row r="72" spans="1:25" s="2" customFormat="1" ht="20.25" x14ac:dyDescent="0.2">
      <c r="A72" s="162"/>
      <c r="B72" s="159"/>
      <c r="C72" s="5">
        <f>'[1]Табл. 13'!C68</f>
        <v>14</v>
      </c>
      <c r="D72" s="6" t="str">
        <f>'[1]Табл. 13'!D68</f>
        <v>Новоорский район</v>
      </c>
      <c r="E72" s="187" t="s">
        <v>250</v>
      </c>
      <c r="F72" s="65">
        <f t="shared" si="12"/>
        <v>2948.3</v>
      </c>
      <c r="G72" s="72">
        <v>0</v>
      </c>
      <c r="H72" s="65">
        <v>2248.8000000000002</v>
      </c>
      <c r="I72" s="65">
        <v>699.5</v>
      </c>
      <c r="J72" s="72">
        <v>0</v>
      </c>
      <c r="K72" s="66">
        <f t="shared" si="9"/>
        <v>76.27446325000848</v>
      </c>
      <c r="L72" s="66">
        <f t="shared" si="13"/>
        <v>23.72553674999152</v>
      </c>
      <c r="M72" s="70">
        <v>2248.8000000000002</v>
      </c>
      <c r="N72" s="65">
        <f t="shared" si="14"/>
        <v>2948.3</v>
      </c>
      <c r="O72" s="72">
        <v>0</v>
      </c>
      <c r="P72" s="65">
        <v>2248.8000000000002</v>
      </c>
      <c r="Q72" s="65">
        <v>699.5</v>
      </c>
      <c r="R72" s="72">
        <v>0</v>
      </c>
      <c r="S72" s="66">
        <f t="shared" si="15"/>
        <v>76.27446325000848</v>
      </c>
      <c r="T72" s="66">
        <f t="shared" si="16"/>
        <v>23.72553674999152</v>
      </c>
      <c r="U72" s="188" t="s">
        <v>212</v>
      </c>
      <c r="V72" s="67" t="s">
        <v>188</v>
      </c>
      <c r="W72" s="68">
        <v>4</v>
      </c>
      <c r="X72" s="68">
        <v>4</v>
      </c>
      <c r="Y72" s="189"/>
    </row>
    <row r="73" spans="1:25" s="2" customFormat="1" ht="19.5" x14ac:dyDescent="0.2">
      <c r="A73" s="162"/>
      <c r="B73" s="159"/>
      <c r="C73" s="5">
        <f>'[1]Табл. 13'!C69</f>
        <v>15</v>
      </c>
      <c r="D73" s="6" t="str">
        <f>'[1]Табл. 13'!D69</f>
        <v>Новосергиевский район</v>
      </c>
      <c r="E73" s="187" t="s">
        <v>200</v>
      </c>
      <c r="F73" s="65">
        <f t="shared" si="12"/>
        <v>1238.1999999999998</v>
      </c>
      <c r="G73" s="72">
        <v>0</v>
      </c>
      <c r="H73" s="65">
        <v>953.8</v>
      </c>
      <c r="I73" s="65">
        <v>284.39999999999998</v>
      </c>
      <c r="J73" s="72">
        <v>0</v>
      </c>
      <c r="K73" s="66">
        <f t="shared" si="9"/>
        <v>77.031174285252789</v>
      </c>
      <c r="L73" s="66">
        <f t="shared" si="13"/>
        <v>22.968825714747215</v>
      </c>
      <c r="M73" s="70">
        <v>953.8</v>
      </c>
      <c r="N73" s="65">
        <f t="shared" si="14"/>
        <v>1238.1999999999998</v>
      </c>
      <c r="O73" s="72">
        <v>0</v>
      </c>
      <c r="P73" s="65">
        <v>953.8</v>
      </c>
      <c r="Q73" s="65">
        <v>284.39999999999998</v>
      </c>
      <c r="R73" s="72">
        <v>0</v>
      </c>
      <c r="S73" s="66">
        <f t="shared" si="15"/>
        <v>77.031174285252789</v>
      </c>
      <c r="T73" s="66">
        <f t="shared" si="16"/>
        <v>22.968825714747215</v>
      </c>
      <c r="U73" s="188" t="s">
        <v>212</v>
      </c>
      <c r="V73" s="67" t="s">
        <v>188</v>
      </c>
      <c r="W73" s="68">
        <v>2</v>
      </c>
      <c r="X73" s="68">
        <v>2</v>
      </c>
      <c r="Y73" s="189"/>
    </row>
    <row r="74" spans="1:25" s="2" customFormat="1" ht="19.5" x14ac:dyDescent="0.2">
      <c r="A74" s="162"/>
      <c r="B74" s="159"/>
      <c r="C74" s="5">
        <f>'[1]Табл. 13'!C70</f>
        <v>16</v>
      </c>
      <c r="D74" s="6" t="str">
        <f>'[1]Табл. 13'!D70</f>
        <v>Октябрьский район</v>
      </c>
      <c r="E74" s="187" t="s">
        <v>201</v>
      </c>
      <c r="F74" s="65">
        <f t="shared" si="12"/>
        <v>1105.5999999999999</v>
      </c>
      <c r="G74" s="72">
        <v>0</v>
      </c>
      <c r="H74" s="65">
        <v>774.2</v>
      </c>
      <c r="I74" s="65">
        <v>331.4</v>
      </c>
      <c r="J74" s="72">
        <v>0</v>
      </c>
      <c r="K74" s="66">
        <f t="shared" si="9"/>
        <v>70.025325615050662</v>
      </c>
      <c r="L74" s="66">
        <f t="shared" si="13"/>
        <v>29.974674384949353</v>
      </c>
      <c r="M74" s="70">
        <v>774.2</v>
      </c>
      <c r="N74" s="65">
        <f t="shared" si="14"/>
        <v>1105.5999999999999</v>
      </c>
      <c r="O74" s="72">
        <v>0</v>
      </c>
      <c r="P74" s="65">
        <v>774.2</v>
      </c>
      <c r="Q74" s="65">
        <v>331.4</v>
      </c>
      <c r="R74" s="72">
        <v>0</v>
      </c>
      <c r="S74" s="66">
        <v>0</v>
      </c>
      <c r="T74" s="66">
        <v>0</v>
      </c>
      <c r="U74" s="188" t="s">
        <v>212</v>
      </c>
      <c r="V74" s="67" t="s">
        <v>188</v>
      </c>
      <c r="W74" s="68">
        <v>1</v>
      </c>
      <c r="X74" s="68">
        <v>1</v>
      </c>
      <c r="Y74" s="189"/>
    </row>
    <row r="75" spans="1:25" s="2" customFormat="1" ht="19.5" x14ac:dyDescent="0.2">
      <c r="A75" s="162"/>
      <c r="B75" s="159"/>
      <c r="C75" s="5">
        <f>'[1]Табл. 13'!C71</f>
        <v>17</v>
      </c>
      <c r="D75" s="6" t="str">
        <f>'[1]Табл. 13'!D71</f>
        <v>Оренбургский район</v>
      </c>
      <c r="E75" s="187" t="s">
        <v>202</v>
      </c>
      <c r="F75" s="65">
        <f t="shared" si="12"/>
        <v>3593.2000000000003</v>
      </c>
      <c r="G75" s="72">
        <v>0</v>
      </c>
      <c r="H75" s="65">
        <v>2471.3000000000002</v>
      </c>
      <c r="I75" s="65">
        <v>1121.9000000000001</v>
      </c>
      <c r="J75" s="72">
        <v>0</v>
      </c>
      <c r="K75" s="66">
        <f t="shared" si="9"/>
        <v>68.777134587554272</v>
      </c>
      <c r="L75" s="66">
        <f t="shared" si="13"/>
        <v>31.222865412445731</v>
      </c>
      <c r="M75" s="70">
        <v>1581.6</v>
      </c>
      <c r="N75" s="65">
        <f t="shared" si="14"/>
        <v>2299.6</v>
      </c>
      <c r="O75" s="72">
        <v>0</v>
      </c>
      <c r="P75" s="65">
        <v>1581.6</v>
      </c>
      <c r="Q75" s="65">
        <v>718</v>
      </c>
      <c r="R75" s="72">
        <v>0</v>
      </c>
      <c r="S75" s="66">
        <f t="shared" si="15"/>
        <v>68.777178639763434</v>
      </c>
      <c r="T75" s="66">
        <f t="shared" si="16"/>
        <v>31.222821360236562</v>
      </c>
      <c r="U75" s="188" t="s">
        <v>212</v>
      </c>
      <c r="V75" s="67" t="s">
        <v>188</v>
      </c>
      <c r="W75" s="68">
        <v>6</v>
      </c>
      <c r="X75" s="68">
        <v>4</v>
      </c>
      <c r="Y75" s="189" t="s">
        <v>189</v>
      </c>
    </row>
    <row r="76" spans="1:25" s="2" customFormat="1" ht="19.5" x14ac:dyDescent="0.2">
      <c r="A76" s="162"/>
      <c r="B76" s="159"/>
      <c r="C76" s="5">
        <f>'[1]Табл. 13'!C72</f>
        <v>18</v>
      </c>
      <c r="D76" s="6" t="str">
        <f>'[1]Табл. 13'!D72</f>
        <v>Первомайский район</v>
      </c>
      <c r="E76" s="187" t="s">
        <v>203</v>
      </c>
      <c r="F76" s="65">
        <f t="shared" si="12"/>
        <v>1787.5</v>
      </c>
      <c r="G76" s="72">
        <v>0</v>
      </c>
      <c r="H76" s="65">
        <v>1430.5</v>
      </c>
      <c r="I76" s="65">
        <v>357</v>
      </c>
      <c r="J76" s="72">
        <v>0</v>
      </c>
      <c r="K76" s="66">
        <f t="shared" si="9"/>
        <v>80.027972027972027</v>
      </c>
      <c r="L76" s="66">
        <f t="shared" si="13"/>
        <v>19.972027972027973</v>
      </c>
      <c r="M76" s="70">
        <v>915.5</v>
      </c>
      <c r="N76" s="65">
        <f t="shared" si="14"/>
        <v>1144</v>
      </c>
      <c r="O76" s="72">
        <v>0</v>
      </c>
      <c r="P76" s="65">
        <v>915.5</v>
      </c>
      <c r="Q76" s="65">
        <v>228.5</v>
      </c>
      <c r="R76" s="72">
        <v>0</v>
      </c>
      <c r="S76" s="66">
        <f t="shared" si="15"/>
        <v>80.026223776223787</v>
      </c>
      <c r="T76" s="66">
        <f t="shared" si="16"/>
        <v>19.973776223776223</v>
      </c>
      <c r="U76" s="188" t="s">
        <v>212</v>
      </c>
      <c r="V76" s="67" t="s">
        <v>188</v>
      </c>
      <c r="W76" s="68">
        <v>3</v>
      </c>
      <c r="X76" s="68">
        <v>2</v>
      </c>
      <c r="Y76" s="189" t="s">
        <v>189</v>
      </c>
    </row>
    <row r="77" spans="1:25" s="2" customFormat="1" ht="19.5" x14ac:dyDescent="0.2">
      <c r="A77" s="162"/>
      <c r="B77" s="159"/>
      <c r="C77" s="5">
        <f>'[1]Табл. 13'!C73</f>
        <v>19</v>
      </c>
      <c r="D77" s="6" t="str">
        <f>'[1]Табл. 13'!D73</f>
        <v>Переволоцкий район</v>
      </c>
      <c r="E77" s="187" t="s">
        <v>204</v>
      </c>
      <c r="F77" s="65">
        <f t="shared" si="12"/>
        <v>2948.3</v>
      </c>
      <c r="G77" s="72">
        <v>0</v>
      </c>
      <c r="H77" s="65">
        <v>2285.6</v>
      </c>
      <c r="I77" s="65">
        <v>662.7</v>
      </c>
      <c r="J77" s="72">
        <v>0</v>
      </c>
      <c r="K77" s="66">
        <f t="shared" si="9"/>
        <v>77.522640165519107</v>
      </c>
      <c r="L77" s="66">
        <f t="shared" si="13"/>
        <v>22.477359834480886</v>
      </c>
      <c r="M77" s="70">
        <v>2285.6</v>
      </c>
      <c r="N77" s="65">
        <f t="shared" si="14"/>
        <v>2948.3</v>
      </c>
      <c r="O77" s="72">
        <v>0</v>
      </c>
      <c r="P77" s="65">
        <v>2285.6</v>
      </c>
      <c r="Q77" s="65">
        <v>662.7</v>
      </c>
      <c r="R77" s="72">
        <v>0</v>
      </c>
      <c r="S77" s="66">
        <f t="shared" si="15"/>
        <v>77.522640165519107</v>
      </c>
      <c r="T77" s="66">
        <f t="shared" si="16"/>
        <v>22.477359834480886</v>
      </c>
      <c r="U77" s="188" t="s">
        <v>212</v>
      </c>
      <c r="V77" s="67" t="s">
        <v>188</v>
      </c>
      <c r="W77" s="68">
        <v>4</v>
      </c>
      <c r="X77" s="68">
        <v>4</v>
      </c>
      <c r="Y77" s="189"/>
    </row>
    <row r="78" spans="1:25" s="2" customFormat="1" ht="19.5" x14ac:dyDescent="0.2">
      <c r="A78" s="162"/>
      <c r="B78" s="159"/>
      <c r="C78" s="5">
        <f>'[1]Табл. 13'!C74</f>
        <v>20</v>
      </c>
      <c r="D78" s="6" t="str">
        <f>'[1]Табл. 13'!D74</f>
        <v>Пономарёвский район</v>
      </c>
      <c r="E78" s="187" t="s">
        <v>205</v>
      </c>
      <c r="F78" s="65">
        <f t="shared" si="12"/>
        <v>1326.8</v>
      </c>
      <c r="G78" s="72">
        <v>0</v>
      </c>
      <c r="H78" s="65">
        <v>1128.2</v>
      </c>
      <c r="I78" s="65">
        <v>198.6</v>
      </c>
      <c r="J78" s="72">
        <v>0</v>
      </c>
      <c r="K78" s="66">
        <f t="shared" si="9"/>
        <v>85.031655110039196</v>
      </c>
      <c r="L78" s="66">
        <f t="shared" si="13"/>
        <v>14.968344889960807</v>
      </c>
      <c r="M78" s="70">
        <v>1128.2</v>
      </c>
      <c r="N78" s="65">
        <f t="shared" si="14"/>
        <v>1326.8</v>
      </c>
      <c r="O78" s="72">
        <v>0</v>
      </c>
      <c r="P78" s="65">
        <v>1128.2</v>
      </c>
      <c r="Q78" s="65">
        <v>198.6</v>
      </c>
      <c r="R78" s="72">
        <v>0</v>
      </c>
      <c r="S78" s="66">
        <f t="shared" si="15"/>
        <v>85.031655110039196</v>
      </c>
      <c r="T78" s="66">
        <f t="shared" si="16"/>
        <v>14.968344889960807</v>
      </c>
      <c r="U78" s="188" t="s">
        <v>212</v>
      </c>
      <c r="V78" s="67" t="s">
        <v>188</v>
      </c>
      <c r="W78" s="68">
        <v>2</v>
      </c>
      <c r="X78" s="68">
        <v>2</v>
      </c>
      <c r="Y78" s="189"/>
    </row>
    <row r="79" spans="1:25" s="2" customFormat="1" ht="19.5" x14ac:dyDescent="0.2">
      <c r="A79" s="162"/>
      <c r="B79" s="159"/>
      <c r="C79" s="5">
        <f>'[1]Табл. 13'!C75</f>
        <v>21</v>
      </c>
      <c r="D79" s="6" t="str">
        <f>'[1]Табл. 13'!D75</f>
        <v>Сакмарский район</v>
      </c>
      <c r="E79" s="187" t="s">
        <v>206</v>
      </c>
      <c r="F79" s="65">
        <f t="shared" si="12"/>
        <v>1769</v>
      </c>
      <c r="G79" s="72">
        <v>0</v>
      </c>
      <c r="H79" s="65">
        <v>1327.2</v>
      </c>
      <c r="I79" s="65">
        <v>441.8</v>
      </c>
      <c r="J79" s="72">
        <v>0</v>
      </c>
      <c r="K79" s="66">
        <f t="shared" si="9"/>
        <v>75.025438100621827</v>
      </c>
      <c r="L79" s="66">
        <f t="shared" si="13"/>
        <v>24.97456189937818</v>
      </c>
      <c r="M79" s="70">
        <v>1327.2</v>
      </c>
      <c r="N79" s="65">
        <f t="shared" si="14"/>
        <v>1769</v>
      </c>
      <c r="O79" s="72">
        <v>0</v>
      </c>
      <c r="P79" s="65">
        <v>1327.2</v>
      </c>
      <c r="Q79" s="65">
        <v>441.8</v>
      </c>
      <c r="R79" s="72">
        <v>0</v>
      </c>
      <c r="S79" s="66">
        <f t="shared" si="15"/>
        <v>75.025438100621827</v>
      </c>
      <c r="T79" s="66">
        <f t="shared" si="16"/>
        <v>24.97456189937818</v>
      </c>
      <c r="U79" s="188" t="s">
        <v>212</v>
      </c>
      <c r="V79" s="67" t="s">
        <v>188</v>
      </c>
      <c r="W79" s="68">
        <v>2</v>
      </c>
      <c r="X79" s="68">
        <v>2</v>
      </c>
      <c r="Y79" s="189"/>
    </row>
    <row r="80" spans="1:25" s="2" customFormat="1" ht="19.5" x14ac:dyDescent="0.2">
      <c r="A80" s="162"/>
      <c r="B80" s="159"/>
      <c r="C80" s="5">
        <f>'[1]Табл. 13'!C76</f>
        <v>22</v>
      </c>
      <c r="D80" s="6" t="str">
        <f>'[1]Табл. 13'!D76</f>
        <v>Саракташский район</v>
      </c>
      <c r="E80" s="187" t="s">
        <v>207</v>
      </c>
      <c r="F80" s="65">
        <f t="shared" si="12"/>
        <v>3169.4</v>
      </c>
      <c r="G80" s="72">
        <v>0</v>
      </c>
      <c r="H80" s="65">
        <v>2457</v>
      </c>
      <c r="I80" s="65">
        <v>712.4</v>
      </c>
      <c r="J80" s="72">
        <v>0</v>
      </c>
      <c r="K80" s="66">
        <f t="shared" si="9"/>
        <v>77.522559474979488</v>
      </c>
      <c r="L80" s="66">
        <f t="shared" si="13"/>
        <v>22.477440525020505</v>
      </c>
      <c r="M80" s="70">
        <v>2457</v>
      </c>
      <c r="N80" s="65">
        <f t="shared" si="14"/>
        <v>3169.4</v>
      </c>
      <c r="O80" s="72">
        <v>0</v>
      </c>
      <c r="P80" s="65">
        <v>2457</v>
      </c>
      <c r="Q80" s="65">
        <v>712.4</v>
      </c>
      <c r="R80" s="72">
        <v>0</v>
      </c>
      <c r="S80" s="66">
        <f t="shared" si="15"/>
        <v>77.522559474979488</v>
      </c>
      <c r="T80" s="66">
        <f t="shared" si="16"/>
        <v>22.477440525020505</v>
      </c>
      <c r="U80" s="188" t="s">
        <v>212</v>
      </c>
      <c r="V80" s="67" t="s">
        <v>188</v>
      </c>
      <c r="W80" s="68">
        <v>4</v>
      </c>
      <c r="X80" s="68">
        <v>4</v>
      </c>
      <c r="Y80" s="189"/>
    </row>
    <row r="81" spans="1:25" s="2" customFormat="1" ht="19.5" x14ac:dyDescent="0.2">
      <c r="A81" s="162"/>
      <c r="B81" s="159"/>
      <c r="C81" s="5">
        <f>'[1]Табл. 13'!C77</f>
        <v>23</v>
      </c>
      <c r="D81" s="6" t="str">
        <f>'[1]Табл. 13'!D77</f>
        <v>Соль-Илецкий  г/о</v>
      </c>
      <c r="E81" s="187" t="s">
        <v>208</v>
      </c>
      <c r="F81" s="65">
        <f t="shared" si="12"/>
        <v>1769</v>
      </c>
      <c r="G81" s="72">
        <v>0</v>
      </c>
      <c r="H81" s="65">
        <v>1283</v>
      </c>
      <c r="I81" s="65">
        <v>486</v>
      </c>
      <c r="J81" s="72">
        <v>0</v>
      </c>
      <c r="K81" s="66">
        <f t="shared" si="9"/>
        <v>72.526851328434134</v>
      </c>
      <c r="L81" s="66">
        <f t="shared" si="13"/>
        <v>27.473148671565855</v>
      </c>
      <c r="M81" s="70">
        <v>1283</v>
      </c>
      <c r="N81" s="65">
        <f t="shared" si="14"/>
        <v>1769</v>
      </c>
      <c r="O81" s="72">
        <v>0</v>
      </c>
      <c r="P81" s="65">
        <v>1283</v>
      </c>
      <c r="Q81" s="65">
        <v>486</v>
      </c>
      <c r="R81" s="72">
        <v>0</v>
      </c>
      <c r="S81" s="66">
        <f t="shared" si="15"/>
        <v>72.526851328434134</v>
      </c>
      <c r="T81" s="66">
        <f t="shared" si="16"/>
        <v>27.473148671565855</v>
      </c>
      <c r="U81" s="188" t="s">
        <v>212</v>
      </c>
      <c r="V81" s="67" t="s">
        <v>188</v>
      </c>
      <c r="W81" s="68">
        <v>2</v>
      </c>
      <c r="X81" s="68">
        <v>2</v>
      </c>
      <c r="Y81" s="189"/>
    </row>
    <row r="82" spans="1:25" s="2" customFormat="1" ht="19.5" x14ac:dyDescent="0.2">
      <c r="A82" s="162"/>
      <c r="B82" s="159"/>
      <c r="C82" s="5">
        <f>'[1]Табл. 13'!C78</f>
        <v>24</v>
      </c>
      <c r="D82" s="6" t="str">
        <f>'[1]Табл. 13'!D78</f>
        <v>Сорочинский г/о</v>
      </c>
      <c r="E82" s="187" t="s">
        <v>209</v>
      </c>
      <c r="F82" s="65">
        <f t="shared" si="12"/>
        <v>1769</v>
      </c>
      <c r="G82" s="72">
        <v>0</v>
      </c>
      <c r="H82" s="65">
        <v>1349.3</v>
      </c>
      <c r="I82" s="65">
        <v>419.7</v>
      </c>
      <c r="J82" s="72">
        <v>0</v>
      </c>
      <c r="K82" s="66">
        <f t="shared" si="9"/>
        <v>76.274731486715652</v>
      </c>
      <c r="L82" s="66">
        <f t="shared" si="13"/>
        <v>23.725268513284341</v>
      </c>
      <c r="M82" s="70">
        <v>1349.3</v>
      </c>
      <c r="N82" s="65">
        <f t="shared" si="14"/>
        <v>1769</v>
      </c>
      <c r="O82" s="72">
        <v>0</v>
      </c>
      <c r="P82" s="65">
        <v>1349.3</v>
      </c>
      <c r="Q82" s="65">
        <v>419.7</v>
      </c>
      <c r="R82" s="72">
        <v>0</v>
      </c>
      <c r="S82" s="66">
        <v>0</v>
      </c>
      <c r="T82" s="66">
        <v>0</v>
      </c>
      <c r="U82" s="188" t="s">
        <v>212</v>
      </c>
      <c r="V82" s="67" t="s">
        <v>188</v>
      </c>
      <c r="W82" s="68">
        <v>2</v>
      </c>
      <c r="X82" s="68">
        <v>2</v>
      </c>
      <c r="Y82" s="189"/>
    </row>
    <row r="83" spans="1:25" s="2" customFormat="1" ht="19.5" x14ac:dyDescent="0.2">
      <c r="A83" s="162"/>
      <c r="B83" s="159"/>
      <c r="C83" s="5">
        <f>'[1]Табл. 13'!C79</f>
        <v>25</v>
      </c>
      <c r="D83" s="6" t="str">
        <f>'[1]Табл. 13'!D79</f>
        <v>Ташлинский район</v>
      </c>
      <c r="E83" s="187" t="s">
        <v>210</v>
      </c>
      <c r="F83" s="65">
        <f t="shared" si="12"/>
        <v>2063.8000000000002</v>
      </c>
      <c r="G83" s="72">
        <v>0</v>
      </c>
      <c r="H83" s="65">
        <v>1651.5</v>
      </c>
      <c r="I83" s="65">
        <v>412.3</v>
      </c>
      <c r="J83" s="72">
        <v>0</v>
      </c>
      <c r="K83" s="66">
        <f t="shared" si="9"/>
        <v>80.022288981490448</v>
      </c>
      <c r="L83" s="66">
        <f t="shared" si="13"/>
        <v>19.977711018509545</v>
      </c>
      <c r="M83" s="70">
        <v>1238.7</v>
      </c>
      <c r="N83" s="65">
        <f t="shared" si="14"/>
        <v>1547.9</v>
      </c>
      <c r="O83" s="72">
        <v>0</v>
      </c>
      <c r="P83" s="65">
        <v>1238.7</v>
      </c>
      <c r="Q83" s="65">
        <v>309.2</v>
      </c>
      <c r="R83" s="72">
        <v>0</v>
      </c>
      <c r="S83" s="66">
        <f t="shared" si="15"/>
        <v>80.024549389495448</v>
      </c>
      <c r="T83" s="66">
        <f t="shared" si="16"/>
        <v>19.975450610504552</v>
      </c>
      <c r="U83" s="188" t="s">
        <v>212</v>
      </c>
      <c r="V83" s="67" t="s">
        <v>188</v>
      </c>
      <c r="W83" s="68">
        <v>2</v>
      </c>
      <c r="X83" s="68">
        <v>2</v>
      </c>
      <c r="Y83" s="189"/>
    </row>
    <row r="84" spans="1:25" s="2" customFormat="1" ht="19.5" x14ac:dyDescent="0.2">
      <c r="A84" s="163"/>
      <c r="B84" s="160"/>
      <c r="C84" s="5">
        <f>'[1]Табл. 13'!C80</f>
        <v>26</v>
      </c>
      <c r="D84" s="6" t="str">
        <f>'[1]Табл. 13'!D80</f>
        <v>Тоцкий район</v>
      </c>
      <c r="E84" s="187" t="s">
        <v>211</v>
      </c>
      <c r="F84" s="65">
        <f t="shared" si="12"/>
        <v>670.8</v>
      </c>
      <c r="G84" s="72">
        <v>0</v>
      </c>
      <c r="H84" s="65">
        <v>511.6</v>
      </c>
      <c r="I84" s="65">
        <v>159.19999999999999</v>
      </c>
      <c r="J84" s="72">
        <v>0</v>
      </c>
      <c r="K84" s="66">
        <f t="shared" si="9"/>
        <v>76.267143709004188</v>
      </c>
      <c r="L84" s="66">
        <f t="shared" si="13"/>
        <v>23.732856290995826</v>
      </c>
      <c r="M84" s="70">
        <v>511.6</v>
      </c>
      <c r="N84" s="65">
        <f t="shared" si="14"/>
        <v>670.8</v>
      </c>
      <c r="O84" s="72">
        <v>0</v>
      </c>
      <c r="P84" s="65">
        <v>511.6</v>
      </c>
      <c r="Q84" s="65">
        <v>159.19999999999999</v>
      </c>
      <c r="R84" s="72">
        <v>0</v>
      </c>
      <c r="S84" s="66">
        <v>0</v>
      </c>
      <c r="T84" s="66">
        <v>0</v>
      </c>
      <c r="U84" s="188" t="s">
        <v>212</v>
      </c>
      <c r="V84" s="67" t="s">
        <v>188</v>
      </c>
      <c r="W84" s="68">
        <v>2</v>
      </c>
      <c r="X84" s="68">
        <v>2</v>
      </c>
      <c r="Y84" s="189"/>
    </row>
    <row r="85" spans="1:25" s="2" customFormat="1" ht="13.15" customHeight="1" x14ac:dyDescent="0.2">
      <c r="A85" s="145" t="s">
        <v>213</v>
      </c>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row>
    <row r="86" spans="1:25" s="2" customFormat="1" ht="12.6" customHeight="1" x14ac:dyDescent="0.2">
      <c r="A86" s="145" t="s">
        <v>114</v>
      </c>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row>
    <row r="87" spans="1:25" s="2" customFormat="1" ht="12.6" customHeight="1" x14ac:dyDescent="0.2">
      <c r="A87" s="145" t="s">
        <v>115</v>
      </c>
      <c r="B87" s="145"/>
      <c r="C87" s="145"/>
      <c r="D87" s="145"/>
      <c r="E87" s="145"/>
      <c r="F87" s="145"/>
      <c r="G87" s="145"/>
      <c r="H87" s="145"/>
      <c r="I87" s="145"/>
      <c r="J87" s="145"/>
      <c r="K87" s="145"/>
      <c r="L87" s="145"/>
      <c r="M87" s="145"/>
      <c r="N87" s="145"/>
      <c r="O87" s="145"/>
      <c r="P87" s="145"/>
      <c r="Q87" s="145"/>
      <c r="R87" s="145"/>
      <c r="S87" s="145"/>
      <c r="T87" s="145"/>
      <c r="U87" s="145"/>
      <c r="V87" s="145"/>
      <c r="W87" s="145"/>
      <c r="X87" s="145"/>
      <c r="Y87" s="145"/>
    </row>
    <row r="88" spans="1:25" s="2" customFormat="1" ht="11.25" x14ac:dyDescent="0.2">
      <c r="Y88" s="7"/>
    </row>
    <row r="89" spans="1:25" s="2" customFormat="1" ht="11.25" x14ac:dyDescent="0.2">
      <c r="Y89" s="7"/>
    </row>
    <row r="90" spans="1:25" s="2" customFormat="1" ht="11.25" x14ac:dyDescent="0.2">
      <c r="Y90" s="7"/>
    </row>
    <row r="91" spans="1:25" s="2" customFormat="1" ht="11.25" x14ac:dyDescent="0.2">
      <c r="Y91" s="7"/>
    </row>
    <row r="92" spans="1:25" s="2" customFormat="1" ht="11.25" x14ac:dyDescent="0.2">
      <c r="Y92" s="7"/>
    </row>
    <row r="93" spans="1:25" s="2" customFormat="1" ht="11.25" x14ac:dyDescent="0.2">
      <c r="Y93" s="7"/>
    </row>
    <row r="94" spans="1:25" s="2" customFormat="1" ht="11.25" x14ac:dyDescent="0.2">
      <c r="Y94" s="7"/>
    </row>
    <row r="95" spans="1:25" s="2" customFormat="1" ht="11.25" x14ac:dyDescent="0.2">
      <c r="Y95" s="7"/>
    </row>
    <row r="96" spans="1:25" s="2" customFormat="1" ht="11.25" x14ac:dyDescent="0.2">
      <c r="Y96" s="7"/>
    </row>
    <row r="97" spans="25:25" s="2" customFormat="1" ht="11.25" x14ac:dyDescent="0.2">
      <c r="Y97" s="7"/>
    </row>
    <row r="98" spans="25:25" s="2" customFormat="1" ht="11.25" x14ac:dyDescent="0.2">
      <c r="Y98" s="7"/>
    </row>
    <row r="99" spans="25:25" s="2" customFormat="1" ht="11.25" x14ac:dyDescent="0.2">
      <c r="Y99" s="7"/>
    </row>
    <row r="100" spans="25:25" s="2" customFormat="1" ht="11.25" x14ac:dyDescent="0.2">
      <c r="Y100" s="7"/>
    </row>
    <row r="101" spans="25:25" s="2" customFormat="1" ht="11.25" x14ac:dyDescent="0.2">
      <c r="Y101" s="7"/>
    </row>
    <row r="102" spans="25:25" s="2" customFormat="1" ht="11.25" x14ac:dyDescent="0.2">
      <c r="Y102" s="7"/>
    </row>
    <row r="103" spans="25:25" s="2" customFormat="1" ht="11.25" x14ac:dyDescent="0.2">
      <c r="Y103" s="7"/>
    </row>
    <row r="104" spans="25:25" s="2" customFormat="1" ht="11.25" x14ac:dyDescent="0.2">
      <c r="Y104" s="7"/>
    </row>
    <row r="105" spans="25:25" s="2" customFormat="1" ht="11.25" x14ac:dyDescent="0.2">
      <c r="Y105" s="7"/>
    </row>
    <row r="106" spans="25:25" s="2" customFormat="1" ht="11.25" x14ac:dyDescent="0.2">
      <c r="Y106" s="7"/>
    </row>
    <row r="107" spans="25:25" s="2" customFormat="1" ht="11.25" x14ac:dyDescent="0.2">
      <c r="Y107" s="7"/>
    </row>
    <row r="108" spans="25:25" s="2" customFormat="1" ht="11.25" x14ac:dyDescent="0.2">
      <c r="Y108" s="7"/>
    </row>
    <row r="109" spans="25:25" s="2" customFormat="1" ht="11.25" x14ac:dyDescent="0.2">
      <c r="Y109" s="7"/>
    </row>
    <row r="110" spans="25:25" s="2" customFormat="1" ht="11.25" x14ac:dyDescent="0.2">
      <c r="Y110" s="7"/>
    </row>
    <row r="111" spans="25:25" s="2" customFormat="1" ht="11.25" x14ac:dyDescent="0.2">
      <c r="Y111" s="7"/>
    </row>
    <row r="112" spans="25:25" s="2" customFormat="1" ht="11.25" x14ac:dyDescent="0.2">
      <c r="Y112" s="7"/>
    </row>
    <row r="113" spans="25:25" s="2" customFormat="1" ht="11.25" x14ac:dyDescent="0.2">
      <c r="Y113" s="7"/>
    </row>
    <row r="114" spans="25:25" s="2" customFormat="1" ht="11.25" x14ac:dyDescent="0.2">
      <c r="Y114" s="7"/>
    </row>
    <row r="115" spans="25:25" s="2" customFormat="1" ht="11.25" x14ac:dyDescent="0.2">
      <c r="Y115" s="7"/>
    </row>
    <row r="116" spans="25:25" s="2" customFormat="1" ht="11.25" x14ac:dyDescent="0.2">
      <c r="Y116" s="7"/>
    </row>
    <row r="117" spans="25:25" s="2" customFormat="1" ht="11.25" x14ac:dyDescent="0.2">
      <c r="Y117" s="7"/>
    </row>
    <row r="118" spans="25:25" s="2" customFormat="1" ht="11.25" x14ac:dyDescent="0.2">
      <c r="Y118" s="7"/>
    </row>
    <row r="119" spans="25:25" s="2" customFormat="1" ht="11.25" x14ac:dyDescent="0.2">
      <c r="Y119" s="7"/>
    </row>
    <row r="120" spans="25:25" s="2" customFormat="1" ht="11.25" x14ac:dyDescent="0.2">
      <c r="Y120" s="7"/>
    </row>
    <row r="121" spans="25:25" s="2" customFormat="1" ht="11.25" x14ac:dyDescent="0.2">
      <c r="Y121" s="7"/>
    </row>
    <row r="122" spans="25:25" s="2" customFormat="1" ht="11.25" x14ac:dyDescent="0.2">
      <c r="Y122" s="7"/>
    </row>
    <row r="123" spans="25:25" s="2" customFormat="1" ht="11.25" x14ac:dyDescent="0.2">
      <c r="Y123" s="7"/>
    </row>
    <row r="124" spans="25:25" s="2" customFormat="1" ht="11.25" x14ac:dyDescent="0.2">
      <c r="Y124" s="7"/>
    </row>
    <row r="125" spans="25:25" s="2" customFormat="1" ht="11.25" x14ac:dyDescent="0.2">
      <c r="Y125" s="7"/>
    </row>
    <row r="126" spans="25:25" s="2" customFormat="1" ht="11.25" x14ac:dyDescent="0.2">
      <c r="Y126" s="7"/>
    </row>
    <row r="127" spans="25:25" s="2" customFormat="1" ht="11.25" x14ac:dyDescent="0.2">
      <c r="Y127" s="7"/>
    </row>
    <row r="128" spans="25:25" s="2" customFormat="1" ht="11.25" x14ac:dyDescent="0.2">
      <c r="Y128" s="7"/>
    </row>
    <row r="129" spans="25:25" s="2" customFormat="1" ht="11.25" x14ac:dyDescent="0.2">
      <c r="Y129" s="7"/>
    </row>
    <row r="130" spans="25:25" s="2" customFormat="1" ht="11.25" x14ac:dyDescent="0.2">
      <c r="Y130" s="7"/>
    </row>
    <row r="131" spans="25:25" s="2" customFormat="1" ht="11.25" x14ac:dyDescent="0.2">
      <c r="Y131" s="7"/>
    </row>
    <row r="132" spans="25:25" s="2" customFormat="1" ht="11.25" x14ac:dyDescent="0.2">
      <c r="Y132" s="7"/>
    </row>
    <row r="133" spans="25:25" s="2" customFormat="1" ht="11.25" x14ac:dyDescent="0.2">
      <c r="Y133" s="7"/>
    </row>
    <row r="134" spans="25:25" s="2" customFormat="1" ht="11.25" x14ac:dyDescent="0.2">
      <c r="Y134" s="7"/>
    </row>
    <row r="135" spans="25:25" s="2" customFormat="1" ht="11.25" x14ac:dyDescent="0.2">
      <c r="Y135" s="7"/>
    </row>
    <row r="136" spans="25:25" s="2" customFormat="1" ht="11.25" x14ac:dyDescent="0.2">
      <c r="Y136" s="7"/>
    </row>
    <row r="137" spans="25:25" s="2" customFormat="1" ht="11.25" x14ac:dyDescent="0.2">
      <c r="Y137" s="7"/>
    </row>
    <row r="138" spans="25:25" s="2" customFormat="1" ht="11.25" x14ac:dyDescent="0.2">
      <c r="Y138" s="7"/>
    </row>
    <row r="139" spans="25:25" s="2" customFormat="1" ht="11.25" x14ac:dyDescent="0.2">
      <c r="Y139" s="7"/>
    </row>
    <row r="140" spans="25:25" s="2" customFormat="1" ht="11.25" x14ac:dyDescent="0.2">
      <c r="Y140" s="7"/>
    </row>
    <row r="141" spans="25:25" s="2" customFormat="1" ht="11.25" x14ac:dyDescent="0.2">
      <c r="Y141" s="7"/>
    </row>
    <row r="142" spans="25:25" s="2" customFormat="1" ht="11.25" x14ac:dyDescent="0.2">
      <c r="Y142" s="7"/>
    </row>
    <row r="143" spans="25:25" s="2" customFormat="1" ht="11.25" x14ac:dyDescent="0.2">
      <c r="Y143" s="7"/>
    </row>
    <row r="144" spans="25:25" s="2" customFormat="1" ht="11.25" x14ac:dyDescent="0.2">
      <c r="Y144" s="7"/>
    </row>
    <row r="145" spans="25:25" s="2" customFormat="1" ht="11.25" x14ac:dyDescent="0.2">
      <c r="Y145" s="7"/>
    </row>
    <row r="146" spans="25:25" s="2" customFormat="1" ht="11.25" x14ac:dyDescent="0.2">
      <c r="Y146" s="7"/>
    </row>
    <row r="147" spans="25:25" s="2" customFormat="1" ht="11.25" x14ac:dyDescent="0.2">
      <c r="Y147" s="7"/>
    </row>
    <row r="148" spans="25:25" s="2" customFormat="1" ht="11.25" x14ac:dyDescent="0.2">
      <c r="Y148" s="7"/>
    </row>
    <row r="149" spans="25:25" s="2" customFormat="1" ht="11.25" x14ac:dyDescent="0.2">
      <c r="Y149" s="7"/>
    </row>
    <row r="150" spans="25:25" s="2" customFormat="1" ht="11.25" x14ac:dyDescent="0.2">
      <c r="Y150" s="7"/>
    </row>
    <row r="151" spans="25:25" s="2" customFormat="1" ht="11.25" x14ac:dyDescent="0.2">
      <c r="Y151" s="7"/>
    </row>
    <row r="152" spans="25:25" s="2" customFormat="1" ht="11.25" x14ac:dyDescent="0.2">
      <c r="Y152" s="7"/>
    </row>
    <row r="153" spans="25:25" s="2" customFormat="1" ht="11.25" x14ac:dyDescent="0.2">
      <c r="Y153" s="7"/>
    </row>
    <row r="154" spans="25:25" s="2" customFormat="1" ht="11.25" x14ac:dyDescent="0.2">
      <c r="Y154" s="7"/>
    </row>
    <row r="155" spans="25:25" s="2" customFormat="1" ht="11.25" x14ac:dyDescent="0.2">
      <c r="Y155" s="7"/>
    </row>
    <row r="156" spans="25:25" s="2" customFormat="1" ht="11.25" x14ac:dyDescent="0.2">
      <c r="Y156" s="7"/>
    </row>
    <row r="157" spans="25:25" s="2" customFormat="1" ht="11.25" x14ac:dyDescent="0.2">
      <c r="Y157" s="7"/>
    </row>
    <row r="158" spans="25:25" s="2" customFormat="1" ht="11.25" x14ac:dyDescent="0.2">
      <c r="Y158" s="7"/>
    </row>
    <row r="159" spans="25:25" s="2" customFormat="1" ht="11.25" x14ac:dyDescent="0.2">
      <c r="Y159" s="7"/>
    </row>
    <row r="160" spans="25:25" s="2" customFormat="1" ht="11.25" x14ac:dyDescent="0.2">
      <c r="Y160" s="7"/>
    </row>
    <row r="161" spans="25:25" s="2" customFormat="1" ht="11.25" x14ac:dyDescent="0.2">
      <c r="Y161" s="7"/>
    </row>
    <row r="162" spans="25:25" s="2" customFormat="1" ht="11.25" x14ac:dyDescent="0.2">
      <c r="Y162" s="7"/>
    </row>
    <row r="163" spans="25:25" s="2" customFormat="1" ht="11.25" x14ac:dyDescent="0.2">
      <c r="Y163" s="7"/>
    </row>
    <row r="164" spans="25:25" s="2" customFormat="1" ht="11.25" x14ac:dyDescent="0.2">
      <c r="Y164" s="7"/>
    </row>
    <row r="165" spans="25:25" s="2" customFormat="1" ht="11.25" x14ac:dyDescent="0.2">
      <c r="Y165" s="7"/>
    </row>
    <row r="166" spans="25:25" s="2" customFormat="1" ht="11.25" x14ac:dyDescent="0.2">
      <c r="Y166" s="7"/>
    </row>
    <row r="167" spans="25:25" s="2" customFormat="1" ht="11.25" x14ac:dyDescent="0.2">
      <c r="Y167" s="7"/>
    </row>
    <row r="168" spans="25:25" s="2" customFormat="1" ht="11.25" x14ac:dyDescent="0.2">
      <c r="Y168" s="7"/>
    </row>
    <row r="169" spans="25:25" s="2" customFormat="1" ht="11.25" x14ac:dyDescent="0.2">
      <c r="Y169" s="7"/>
    </row>
    <row r="170" spans="25:25" s="2" customFormat="1" ht="11.25" x14ac:dyDescent="0.2">
      <c r="Y170" s="7"/>
    </row>
    <row r="171" spans="25:25" s="2" customFormat="1" ht="11.25" x14ac:dyDescent="0.2">
      <c r="Y171" s="7"/>
    </row>
    <row r="172" spans="25:25" s="2" customFormat="1" ht="11.25" x14ac:dyDescent="0.2">
      <c r="Y172" s="7"/>
    </row>
    <row r="173" spans="25:25" s="2" customFormat="1" ht="11.25" x14ac:dyDescent="0.2">
      <c r="Y173" s="7"/>
    </row>
    <row r="174" spans="25:25" s="2" customFormat="1" ht="11.25" x14ac:dyDescent="0.2">
      <c r="Y174" s="7"/>
    </row>
    <row r="175" spans="25:25" s="2" customFormat="1" ht="11.25" x14ac:dyDescent="0.2">
      <c r="Y175" s="7"/>
    </row>
    <row r="176" spans="25:25" s="2" customFormat="1" ht="11.25" x14ac:dyDescent="0.2">
      <c r="Y176" s="7"/>
    </row>
    <row r="177" spans="25:25" s="2" customFormat="1" ht="11.25" x14ac:dyDescent="0.2">
      <c r="Y177" s="7"/>
    </row>
    <row r="178" spans="25:25" s="2" customFormat="1" ht="11.25" x14ac:dyDescent="0.2">
      <c r="Y178" s="7"/>
    </row>
    <row r="179" spans="25:25" s="2" customFormat="1" ht="11.25" x14ac:dyDescent="0.2">
      <c r="Y179" s="7"/>
    </row>
    <row r="180" spans="25:25" s="2" customFormat="1" ht="11.25" x14ac:dyDescent="0.2">
      <c r="Y180" s="7"/>
    </row>
    <row r="181" spans="25:25" s="2" customFormat="1" ht="11.25" x14ac:dyDescent="0.2">
      <c r="Y181" s="7"/>
    </row>
    <row r="182" spans="25:25" s="2" customFormat="1" ht="11.25" x14ac:dyDescent="0.2">
      <c r="Y182" s="7"/>
    </row>
    <row r="183" spans="25:25" s="2" customFormat="1" ht="11.25" x14ac:dyDescent="0.2">
      <c r="Y183" s="7"/>
    </row>
    <row r="184" spans="25:25" s="2" customFormat="1" ht="11.25" x14ac:dyDescent="0.2">
      <c r="Y184" s="7"/>
    </row>
    <row r="185" spans="25:25" s="2" customFormat="1" ht="11.25" x14ac:dyDescent="0.2">
      <c r="Y185" s="7"/>
    </row>
    <row r="186" spans="25:25" s="2" customFormat="1" ht="11.25" x14ac:dyDescent="0.2">
      <c r="Y186" s="7"/>
    </row>
    <row r="187" spans="25:25" s="2" customFormat="1" ht="11.25" x14ac:dyDescent="0.2">
      <c r="Y187" s="7"/>
    </row>
    <row r="188" spans="25:25" s="2" customFormat="1" ht="11.25" x14ac:dyDescent="0.2">
      <c r="Y188" s="7"/>
    </row>
    <row r="189" spans="25:25" s="2" customFormat="1" ht="11.25" x14ac:dyDescent="0.2">
      <c r="Y189" s="7"/>
    </row>
    <row r="190" spans="25:25" s="2" customFormat="1" ht="11.25" x14ac:dyDescent="0.2">
      <c r="Y190" s="7"/>
    </row>
    <row r="191" spans="25:25" s="2" customFormat="1" ht="11.25" x14ac:dyDescent="0.2">
      <c r="Y191" s="7"/>
    </row>
    <row r="192" spans="25:25" s="2" customFormat="1" ht="11.25" x14ac:dyDescent="0.2">
      <c r="Y192" s="7"/>
    </row>
    <row r="193" spans="25:25" s="2" customFormat="1" ht="11.25" x14ac:dyDescent="0.2">
      <c r="Y193" s="7"/>
    </row>
    <row r="194" spans="25:25" s="2" customFormat="1" ht="11.25" x14ac:dyDescent="0.2">
      <c r="Y194" s="7"/>
    </row>
    <row r="195" spans="25:25" s="2" customFormat="1" ht="11.25" x14ac:dyDescent="0.2">
      <c r="Y195" s="7"/>
    </row>
    <row r="196" spans="25:25" s="2" customFormat="1" ht="11.25" x14ac:dyDescent="0.2">
      <c r="Y196" s="7"/>
    </row>
    <row r="197" spans="25:25" s="2" customFormat="1" ht="11.25" x14ac:dyDescent="0.2">
      <c r="Y197" s="7"/>
    </row>
    <row r="198" spans="25:25" s="2" customFormat="1" ht="11.25" x14ac:dyDescent="0.2">
      <c r="Y198" s="7"/>
    </row>
    <row r="199" spans="25:25" s="2" customFormat="1" ht="11.25" x14ac:dyDescent="0.2">
      <c r="Y199" s="7"/>
    </row>
    <row r="200" spans="25:25" s="2" customFormat="1" ht="11.25" x14ac:dyDescent="0.2">
      <c r="Y200" s="7"/>
    </row>
    <row r="201" spans="25:25" s="2" customFormat="1" ht="11.25" x14ac:dyDescent="0.2">
      <c r="Y201" s="7"/>
    </row>
    <row r="202" spans="25:25" s="2" customFormat="1" ht="11.25" x14ac:dyDescent="0.2">
      <c r="Y202" s="7"/>
    </row>
    <row r="203" spans="25:25" s="2" customFormat="1" ht="11.25" x14ac:dyDescent="0.2">
      <c r="Y203" s="7"/>
    </row>
    <row r="204" spans="25:25" s="2" customFormat="1" ht="11.25" x14ac:dyDescent="0.2">
      <c r="Y204" s="7"/>
    </row>
    <row r="205" spans="25:25" s="2" customFormat="1" ht="11.25" x14ac:dyDescent="0.2">
      <c r="Y205" s="7"/>
    </row>
    <row r="206" spans="25:25" s="2" customFormat="1" ht="11.25" x14ac:dyDescent="0.2">
      <c r="Y206" s="7"/>
    </row>
    <row r="207" spans="25:25" s="2" customFormat="1" ht="11.25" x14ac:dyDescent="0.2">
      <c r="Y207" s="7"/>
    </row>
    <row r="208" spans="25:25" s="2" customFormat="1" ht="11.25" x14ac:dyDescent="0.2">
      <c r="Y208" s="7"/>
    </row>
    <row r="209" spans="25:25" s="2" customFormat="1" ht="11.25" x14ac:dyDescent="0.2">
      <c r="Y209" s="7"/>
    </row>
    <row r="210" spans="25:25" s="2" customFormat="1" ht="11.25" x14ac:dyDescent="0.2">
      <c r="Y210" s="7"/>
    </row>
    <row r="211" spans="25:25" s="2" customFormat="1" ht="11.25" x14ac:dyDescent="0.2">
      <c r="Y211" s="7"/>
    </row>
    <row r="212" spans="25:25" s="2" customFormat="1" ht="11.25" x14ac:dyDescent="0.2">
      <c r="Y212" s="7"/>
    </row>
    <row r="213" spans="25:25" s="2" customFormat="1" ht="11.25" x14ac:dyDescent="0.2">
      <c r="Y213" s="7"/>
    </row>
    <row r="214" spans="25:25" s="2" customFormat="1" ht="11.25" x14ac:dyDescent="0.2">
      <c r="Y214" s="7"/>
    </row>
    <row r="215" spans="25:25" s="2" customFormat="1" ht="11.25" x14ac:dyDescent="0.2">
      <c r="Y215" s="7"/>
    </row>
    <row r="216" spans="25:25" s="2" customFormat="1" ht="11.25" x14ac:dyDescent="0.2">
      <c r="Y216" s="7"/>
    </row>
    <row r="217" spans="25:25" s="2" customFormat="1" ht="11.25" x14ac:dyDescent="0.2">
      <c r="Y217" s="7"/>
    </row>
    <row r="218" spans="25:25" s="2" customFormat="1" ht="11.25" x14ac:dyDescent="0.2">
      <c r="Y218" s="7"/>
    </row>
    <row r="219" spans="25:25" s="2" customFormat="1" ht="11.25" x14ac:dyDescent="0.2">
      <c r="Y219" s="7"/>
    </row>
    <row r="220" spans="25:25" s="2" customFormat="1" ht="11.25" x14ac:dyDescent="0.2">
      <c r="Y220" s="7"/>
    </row>
    <row r="221" spans="25:25" s="2" customFormat="1" ht="11.25" x14ac:dyDescent="0.2">
      <c r="Y221" s="7"/>
    </row>
    <row r="222" spans="25:25" s="2" customFormat="1" ht="11.25" x14ac:dyDescent="0.2">
      <c r="Y222" s="7"/>
    </row>
    <row r="223" spans="25:25" s="2" customFormat="1" ht="11.25" x14ac:dyDescent="0.2">
      <c r="Y223" s="7"/>
    </row>
    <row r="224" spans="25:25" s="2" customFormat="1" ht="11.25" x14ac:dyDescent="0.2">
      <c r="Y224" s="7"/>
    </row>
    <row r="225" spans="25:25" s="2" customFormat="1" ht="11.25" x14ac:dyDescent="0.2">
      <c r="Y225" s="7"/>
    </row>
    <row r="226" spans="25:25" s="2" customFormat="1" ht="11.25" x14ac:dyDescent="0.2">
      <c r="Y226" s="7"/>
    </row>
    <row r="227" spans="25:25" s="2" customFormat="1" ht="11.25" x14ac:dyDescent="0.2">
      <c r="Y227" s="7"/>
    </row>
    <row r="228" spans="25:25" s="2" customFormat="1" ht="11.25" x14ac:dyDescent="0.2">
      <c r="Y228" s="7"/>
    </row>
    <row r="229" spans="25:25" s="2" customFormat="1" ht="11.25" x14ac:dyDescent="0.2">
      <c r="Y229" s="7"/>
    </row>
    <row r="230" spans="25:25" s="2" customFormat="1" ht="11.25" x14ac:dyDescent="0.2">
      <c r="Y230" s="7"/>
    </row>
    <row r="231" spans="25:25" s="2" customFormat="1" ht="11.25" x14ac:dyDescent="0.2">
      <c r="Y231" s="7"/>
    </row>
    <row r="232" spans="25:25" s="2" customFormat="1" ht="11.25" x14ac:dyDescent="0.2">
      <c r="Y232" s="7"/>
    </row>
    <row r="233" spans="25:25" s="2" customFormat="1" ht="11.25" x14ac:dyDescent="0.2">
      <c r="Y233" s="7"/>
    </row>
    <row r="234" spans="25:25" s="2" customFormat="1" ht="11.25" x14ac:dyDescent="0.2">
      <c r="Y234" s="7"/>
    </row>
    <row r="235" spans="25:25" s="2" customFormat="1" ht="11.25" x14ac:dyDescent="0.2">
      <c r="Y235" s="7"/>
    </row>
    <row r="236" spans="25:25" s="2" customFormat="1" ht="11.25" x14ac:dyDescent="0.2">
      <c r="Y236" s="7"/>
    </row>
    <row r="237" spans="25:25" s="2" customFormat="1" ht="11.25" x14ac:dyDescent="0.2">
      <c r="Y237" s="7"/>
    </row>
    <row r="238" spans="25:25" s="2" customFormat="1" ht="11.25" x14ac:dyDescent="0.2">
      <c r="Y238" s="7"/>
    </row>
    <row r="239" spans="25:25" s="2" customFormat="1" ht="11.25" x14ac:dyDescent="0.2">
      <c r="Y239" s="7"/>
    </row>
    <row r="240" spans="25:25" s="2" customFormat="1" ht="11.25" x14ac:dyDescent="0.2">
      <c r="Y240" s="7"/>
    </row>
    <row r="241" spans="25:25" s="2" customFormat="1" ht="11.25" x14ac:dyDescent="0.2">
      <c r="Y241" s="7"/>
    </row>
    <row r="242" spans="25:25" s="2" customFormat="1" ht="11.25" x14ac:dyDescent="0.2">
      <c r="Y242" s="7"/>
    </row>
    <row r="243" spans="25:25" s="2" customFormat="1" ht="11.25" x14ac:dyDescent="0.2">
      <c r="Y243" s="7"/>
    </row>
    <row r="244" spans="25:25" s="2" customFormat="1" ht="11.25" x14ac:dyDescent="0.2">
      <c r="Y244" s="7"/>
    </row>
    <row r="245" spans="25:25" s="2" customFormat="1" ht="11.25" x14ac:dyDescent="0.2">
      <c r="Y245" s="7"/>
    </row>
    <row r="246" spans="25:25" s="2" customFormat="1" ht="11.25" x14ac:dyDescent="0.2">
      <c r="Y246" s="7"/>
    </row>
    <row r="247" spans="25:25" s="2" customFormat="1" ht="11.25" x14ac:dyDescent="0.2">
      <c r="Y247" s="7"/>
    </row>
    <row r="248" spans="25:25" s="2" customFormat="1" ht="11.25" x14ac:dyDescent="0.2">
      <c r="Y248" s="7"/>
    </row>
    <row r="249" spans="25:25" s="2" customFormat="1" ht="11.25" x14ac:dyDescent="0.2">
      <c r="Y249" s="7"/>
    </row>
    <row r="250" spans="25:25" s="2" customFormat="1" ht="11.25" x14ac:dyDescent="0.2">
      <c r="Y250" s="7"/>
    </row>
    <row r="251" spans="25:25" s="2" customFormat="1" ht="11.25" x14ac:dyDescent="0.2">
      <c r="Y251" s="7"/>
    </row>
    <row r="252" spans="25:25" s="2" customFormat="1" ht="11.25" x14ac:dyDescent="0.2">
      <c r="Y252" s="7"/>
    </row>
    <row r="253" spans="25:25" s="2" customFormat="1" ht="11.25" x14ac:dyDescent="0.2">
      <c r="Y253" s="7"/>
    </row>
    <row r="254" spans="25:25" s="2" customFormat="1" ht="11.25" x14ac:dyDescent="0.2">
      <c r="Y254" s="7"/>
    </row>
    <row r="255" spans="25:25" s="2" customFormat="1" ht="11.25" x14ac:dyDescent="0.2">
      <c r="Y255" s="7"/>
    </row>
    <row r="256" spans="25:25" s="2" customFormat="1" ht="11.25" x14ac:dyDescent="0.2">
      <c r="Y256" s="7"/>
    </row>
    <row r="257" spans="25:25" s="2" customFormat="1" ht="11.25" x14ac:dyDescent="0.2">
      <c r="Y257" s="7"/>
    </row>
    <row r="258" spans="25:25" s="2" customFormat="1" ht="11.25" x14ac:dyDescent="0.2">
      <c r="Y258" s="7"/>
    </row>
    <row r="259" spans="25:25" s="2" customFormat="1" ht="11.25" x14ac:dyDescent="0.2">
      <c r="Y259" s="7"/>
    </row>
    <row r="260" spans="25:25" s="2" customFormat="1" ht="11.25" x14ac:dyDescent="0.2">
      <c r="Y260" s="7"/>
    </row>
    <row r="261" spans="25:25" s="2" customFormat="1" ht="11.25" x14ac:dyDescent="0.2">
      <c r="Y261" s="7"/>
    </row>
    <row r="262" spans="25:25" s="2" customFormat="1" ht="11.25" x14ac:dyDescent="0.2">
      <c r="Y262" s="7"/>
    </row>
    <row r="263" spans="25:25" s="2" customFormat="1" ht="11.25" x14ac:dyDescent="0.2">
      <c r="Y263" s="7"/>
    </row>
    <row r="264" spans="25:25" s="2" customFormat="1" ht="11.25" x14ac:dyDescent="0.2">
      <c r="Y264" s="7"/>
    </row>
    <row r="265" spans="25:25" s="2" customFormat="1" ht="11.25" x14ac:dyDescent="0.2">
      <c r="Y265" s="7"/>
    </row>
    <row r="266" spans="25:25" s="2" customFormat="1" ht="11.25" x14ac:dyDescent="0.2">
      <c r="Y266" s="7"/>
    </row>
    <row r="267" spans="25:25" s="2" customFormat="1" ht="11.25" x14ac:dyDescent="0.2">
      <c r="Y267" s="7"/>
    </row>
    <row r="268" spans="25:25" s="2" customFormat="1" ht="11.25" x14ac:dyDescent="0.2">
      <c r="Y268" s="7"/>
    </row>
    <row r="269" spans="25:25" s="2" customFormat="1" ht="11.25" x14ac:dyDescent="0.2">
      <c r="Y269" s="7"/>
    </row>
    <row r="270" spans="25:25" s="2" customFormat="1" ht="11.25" x14ac:dyDescent="0.2">
      <c r="Y270" s="7"/>
    </row>
    <row r="271" spans="25:25" s="2" customFormat="1" ht="11.25" x14ac:dyDescent="0.2">
      <c r="Y271" s="7"/>
    </row>
    <row r="272" spans="25:25" s="2" customFormat="1" ht="11.25" x14ac:dyDescent="0.2">
      <c r="Y272" s="7"/>
    </row>
    <row r="273" spans="25:25" s="2" customFormat="1" ht="11.25" x14ac:dyDescent="0.2">
      <c r="Y273" s="7"/>
    </row>
    <row r="274" spans="25:25" s="2" customFormat="1" ht="11.25" x14ac:dyDescent="0.2">
      <c r="Y274" s="7"/>
    </row>
    <row r="275" spans="25:25" s="2" customFormat="1" ht="11.25" x14ac:dyDescent="0.2">
      <c r="Y275" s="7"/>
    </row>
    <row r="276" spans="25:25" s="2" customFormat="1" ht="11.25" x14ac:dyDescent="0.2">
      <c r="Y276" s="7"/>
    </row>
    <row r="277" spans="25:25" s="9" customFormat="1" ht="12.75" x14ac:dyDescent="0.2">
      <c r="Y277" s="8"/>
    </row>
    <row r="278" spans="25:25" s="9" customFormat="1" ht="12.75" x14ac:dyDescent="0.2">
      <c r="Y278" s="8"/>
    </row>
    <row r="279" spans="25:25" s="9" customFormat="1" ht="12.75" x14ac:dyDescent="0.2">
      <c r="Y279" s="8"/>
    </row>
    <row r="280" spans="25:25" s="9" customFormat="1" ht="12.75" x14ac:dyDescent="0.2">
      <c r="Y280" s="8"/>
    </row>
    <row r="281" spans="25:25" s="9" customFormat="1" ht="12.75" x14ac:dyDescent="0.2">
      <c r="Y281" s="8"/>
    </row>
    <row r="282" spans="25:25" s="9" customFormat="1" ht="12.75" x14ac:dyDescent="0.2">
      <c r="Y282" s="8"/>
    </row>
    <row r="283" spans="25:25" s="9" customFormat="1" ht="12.75" x14ac:dyDescent="0.2">
      <c r="Y283" s="8"/>
    </row>
    <row r="284" spans="25:25" s="9" customFormat="1" ht="12.75" x14ac:dyDescent="0.2">
      <c r="Y284" s="8"/>
    </row>
    <row r="285" spans="25:25" s="9" customFormat="1" ht="12.75" x14ac:dyDescent="0.2">
      <c r="Y285" s="8"/>
    </row>
    <row r="286" spans="25:25" s="9" customFormat="1" ht="12.75" x14ac:dyDescent="0.2">
      <c r="Y286" s="8"/>
    </row>
    <row r="287" spans="25:25" s="9" customFormat="1" ht="12.75" x14ac:dyDescent="0.2">
      <c r="Y287" s="8"/>
    </row>
    <row r="288" spans="25:25" s="9" customFormat="1" ht="12.75" x14ac:dyDescent="0.2">
      <c r="Y288" s="8"/>
    </row>
    <row r="289" spans="25:25" s="9" customFormat="1" ht="12.75" x14ac:dyDescent="0.2">
      <c r="Y289" s="8"/>
    </row>
    <row r="290" spans="25:25" s="9" customFormat="1" ht="12.75" x14ac:dyDescent="0.2">
      <c r="Y290" s="8"/>
    </row>
    <row r="291" spans="25:25" s="9" customFormat="1" ht="12.75" x14ac:dyDescent="0.2">
      <c r="Y291" s="8"/>
    </row>
    <row r="292" spans="25:25" s="9" customFormat="1" ht="12.75" x14ac:dyDescent="0.2">
      <c r="Y292" s="8"/>
    </row>
    <row r="293" spans="25:25" s="9" customFormat="1" ht="12.75" x14ac:dyDescent="0.2">
      <c r="Y293" s="8"/>
    </row>
    <row r="294" spans="25:25" s="9" customFormat="1" ht="12.75" x14ac:dyDescent="0.2">
      <c r="Y294" s="8"/>
    </row>
    <row r="295" spans="25:25" s="9" customFormat="1" ht="12.75" x14ac:dyDescent="0.2">
      <c r="Y295" s="8"/>
    </row>
    <row r="296" spans="25:25" s="9" customFormat="1" ht="12.75" x14ac:dyDescent="0.2">
      <c r="Y296" s="8"/>
    </row>
    <row r="297" spans="25:25" s="9" customFormat="1" ht="12.75" x14ac:dyDescent="0.2">
      <c r="Y297" s="8"/>
    </row>
    <row r="298" spans="25:25" s="9" customFormat="1" ht="12.75" x14ac:dyDescent="0.2">
      <c r="Y298" s="8"/>
    </row>
    <row r="299" spans="25:25" s="9" customFormat="1" ht="12.75" x14ac:dyDescent="0.2">
      <c r="Y299" s="8"/>
    </row>
    <row r="300" spans="25:25" s="9" customFormat="1" ht="12.75" x14ac:dyDescent="0.2">
      <c r="Y300" s="8"/>
    </row>
    <row r="301" spans="25:25" s="9" customFormat="1" ht="12.75" x14ac:dyDescent="0.2">
      <c r="Y301" s="8"/>
    </row>
    <row r="302" spans="25:25" s="9" customFormat="1" ht="12.75" x14ac:dyDescent="0.2">
      <c r="Y302" s="8"/>
    </row>
    <row r="303" spans="25:25" s="9" customFormat="1" ht="12.75" x14ac:dyDescent="0.2">
      <c r="Y303" s="8"/>
    </row>
    <row r="304" spans="25:25" s="9" customFormat="1" ht="12.75" x14ac:dyDescent="0.2">
      <c r="Y304" s="8"/>
    </row>
    <row r="305" spans="25:25" s="9" customFormat="1" ht="12.75" x14ac:dyDescent="0.2">
      <c r="Y305" s="8"/>
    </row>
    <row r="306" spans="25:25" s="9" customFormat="1" ht="12.75" x14ac:dyDescent="0.2">
      <c r="Y306" s="8"/>
    </row>
    <row r="307" spans="25:25" s="9" customFormat="1" ht="12.75" x14ac:dyDescent="0.2">
      <c r="Y307" s="8"/>
    </row>
    <row r="308" spans="25:25" s="9" customFormat="1" ht="12.75" x14ac:dyDescent="0.2">
      <c r="Y308" s="8"/>
    </row>
    <row r="309" spans="25:25" s="9" customFormat="1" ht="12.75" x14ac:dyDescent="0.2">
      <c r="Y309" s="8"/>
    </row>
    <row r="310" spans="25:25" s="9" customFormat="1" ht="12.75" x14ac:dyDescent="0.2">
      <c r="Y310" s="8"/>
    </row>
    <row r="311" spans="25:25" s="9" customFormat="1" ht="12.75" x14ac:dyDescent="0.2">
      <c r="Y311" s="8"/>
    </row>
    <row r="312" spans="25:25" s="9" customFormat="1" ht="12.75" x14ac:dyDescent="0.2">
      <c r="Y312" s="8"/>
    </row>
    <row r="313" spans="25:25" s="9" customFormat="1" ht="12.75" x14ac:dyDescent="0.2">
      <c r="Y313" s="8"/>
    </row>
    <row r="314" spans="25:25" s="9" customFormat="1" ht="12.75" x14ac:dyDescent="0.2">
      <c r="Y314" s="8"/>
    </row>
    <row r="315" spans="25:25" s="9" customFormat="1" ht="12.75" x14ac:dyDescent="0.2">
      <c r="Y315" s="8"/>
    </row>
    <row r="316" spans="25:25" s="9" customFormat="1" ht="12.75" x14ac:dyDescent="0.2">
      <c r="Y316" s="8"/>
    </row>
    <row r="317" spans="25:25" s="9" customFormat="1" ht="12.75" x14ac:dyDescent="0.2">
      <c r="Y317" s="8"/>
    </row>
    <row r="318" spans="25:25" s="9" customFormat="1" ht="12.75" x14ac:dyDescent="0.2">
      <c r="Y318" s="8"/>
    </row>
    <row r="319" spans="25:25" s="9" customFormat="1" ht="12.75" x14ac:dyDescent="0.2">
      <c r="Y319" s="8"/>
    </row>
    <row r="320" spans="25:25" s="9" customFormat="1" ht="12.75" x14ac:dyDescent="0.2">
      <c r="Y320" s="8"/>
    </row>
    <row r="321" spans="25:25" s="9" customFormat="1" ht="12.75" x14ac:dyDescent="0.2">
      <c r="Y321" s="8"/>
    </row>
    <row r="322" spans="25:25" s="9" customFormat="1" ht="12.75" x14ac:dyDescent="0.2">
      <c r="Y322" s="8"/>
    </row>
    <row r="323" spans="25:25" s="9" customFormat="1" ht="12.75" x14ac:dyDescent="0.2">
      <c r="Y323" s="8"/>
    </row>
    <row r="324" spans="25:25" s="9" customFormat="1" ht="12.75" x14ac:dyDescent="0.2">
      <c r="Y324" s="8"/>
    </row>
    <row r="325" spans="25:25" s="9" customFormat="1" ht="12.75" x14ac:dyDescent="0.2">
      <c r="Y325" s="8"/>
    </row>
    <row r="326" spans="25:25" s="9" customFormat="1" ht="12.75" x14ac:dyDescent="0.2">
      <c r="Y326" s="8"/>
    </row>
    <row r="327" spans="25:25" s="9" customFormat="1" ht="12.75" x14ac:dyDescent="0.2">
      <c r="Y327" s="8"/>
    </row>
    <row r="328" spans="25:25" s="9" customFormat="1" ht="12.75" x14ac:dyDescent="0.2">
      <c r="Y328" s="8"/>
    </row>
    <row r="329" spans="25:25" s="9" customFormat="1" ht="12.75" x14ac:dyDescent="0.2">
      <c r="Y329" s="8"/>
    </row>
    <row r="330" spans="25:25" s="9" customFormat="1" ht="12.75" x14ac:dyDescent="0.2">
      <c r="Y330" s="8"/>
    </row>
    <row r="331" spans="25:25" s="9" customFormat="1" ht="12.75" x14ac:dyDescent="0.2">
      <c r="Y331" s="8"/>
    </row>
    <row r="332" spans="25:25" s="9" customFormat="1" ht="12.75" x14ac:dyDescent="0.2">
      <c r="Y332" s="8"/>
    </row>
    <row r="333" spans="25:25" s="9" customFormat="1" ht="12.75" x14ac:dyDescent="0.2">
      <c r="Y333" s="8"/>
    </row>
    <row r="334" spans="25:25" s="9" customFormat="1" ht="12.75" x14ac:dyDescent="0.2">
      <c r="Y334" s="8"/>
    </row>
    <row r="335" spans="25:25" s="9" customFormat="1" ht="12.75" x14ac:dyDescent="0.2">
      <c r="Y335" s="8"/>
    </row>
    <row r="336" spans="25:25" s="9" customFormat="1" ht="12.75" x14ac:dyDescent="0.2">
      <c r="Y336" s="8"/>
    </row>
    <row r="337" spans="25:25" s="9" customFormat="1" ht="12.75" x14ac:dyDescent="0.2">
      <c r="Y337" s="8"/>
    </row>
    <row r="338" spans="25:25" s="9" customFormat="1" ht="12.75" x14ac:dyDescent="0.2">
      <c r="Y338" s="8"/>
    </row>
    <row r="339" spans="25:25" s="9" customFormat="1" ht="12.75" x14ac:dyDescent="0.2">
      <c r="Y339" s="8"/>
    </row>
    <row r="340" spans="25:25" s="9" customFormat="1" ht="12.75" x14ac:dyDescent="0.2">
      <c r="Y340" s="8"/>
    </row>
    <row r="341" spans="25:25" s="9" customFormat="1" ht="12.75" x14ac:dyDescent="0.2">
      <c r="Y341" s="8"/>
    </row>
    <row r="342" spans="25:25" s="9" customFormat="1" ht="12.75" x14ac:dyDescent="0.2">
      <c r="Y342" s="8"/>
    </row>
    <row r="343" spans="25:25" s="9" customFormat="1" ht="12.75" x14ac:dyDescent="0.2">
      <c r="Y343" s="8"/>
    </row>
    <row r="344" spans="25:25" s="9" customFormat="1" ht="12.75" x14ac:dyDescent="0.2">
      <c r="Y344" s="8"/>
    </row>
    <row r="345" spans="25:25" s="9" customFormat="1" ht="12.75" x14ac:dyDescent="0.2">
      <c r="Y345" s="8"/>
    </row>
    <row r="346" spans="25:25" s="9" customFormat="1" ht="12.75" x14ac:dyDescent="0.2">
      <c r="Y346" s="8"/>
    </row>
    <row r="347" spans="25:25" s="9" customFormat="1" ht="12.75" x14ac:dyDescent="0.2">
      <c r="Y347" s="8"/>
    </row>
    <row r="348" spans="25:25" s="9" customFormat="1" ht="12.75" x14ac:dyDescent="0.2">
      <c r="Y348" s="8"/>
    </row>
    <row r="349" spans="25:25" s="9" customFormat="1" ht="12.75" x14ac:dyDescent="0.2">
      <c r="Y349" s="8"/>
    </row>
    <row r="350" spans="25:25" s="9" customFormat="1" ht="12.75" x14ac:dyDescent="0.2">
      <c r="Y350" s="8"/>
    </row>
    <row r="351" spans="25:25" s="9" customFormat="1" ht="12.75" x14ac:dyDescent="0.2">
      <c r="Y351" s="8"/>
    </row>
    <row r="352" spans="25:25" s="9" customFormat="1" ht="12.75" x14ac:dyDescent="0.2">
      <c r="Y352" s="8"/>
    </row>
    <row r="353" spans="25:25" s="9" customFormat="1" ht="12.75" x14ac:dyDescent="0.2">
      <c r="Y353" s="8"/>
    </row>
    <row r="354" spans="25:25" s="9" customFormat="1" ht="12.75" x14ac:dyDescent="0.2">
      <c r="Y354" s="8"/>
    </row>
    <row r="355" spans="25:25" s="9" customFormat="1" ht="12.75" x14ac:dyDescent="0.2">
      <c r="Y355" s="8"/>
    </row>
    <row r="356" spans="25:25" s="9" customFormat="1" ht="12.75" x14ac:dyDescent="0.2">
      <c r="Y356" s="8"/>
    </row>
    <row r="357" spans="25:25" s="9" customFormat="1" ht="12.75" x14ac:dyDescent="0.2">
      <c r="Y357" s="8"/>
    </row>
    <row r="358" spans="25:25" s="9" customFormat="1" ht="12.75" x14ac:dyDescent="0.2">
      <c r="Y358" s="8"/>
    </row>
    <row r="359" spans="25:25" s="9" customFormat="1" ht="12.75" x14ac:dyDescent="0.2">
      <c r="Y359" s="8"/>
    </row>
    <row r="360" spans="25:25" s="9" customFormat="1" ht="12.75" x14ac:dyDescent="0.2">
      <c r="Y360" s="8"/>
    </row>
    <row r="361" spans="25:25" s="9" customFormat="1" ht="12.75" x14ac:dyDescent="0.2">
      <c r="Y361" s="8"/>
    </row>
    <row r="362" spans="25:25" s="9" customFormat="1" ht="12.75" x14ac:dyDescent="0.2">
      <c r="Y362" s="8"/>
    </row>
    <row r="363" spans="25:25" s="9" customFormat="1" ht="12.75" x14ac:dyDescent="0.2">
      <c r="Y363" s="8"/>
    </row>
    <row r="364" spans="25:25" s="9" customFormat="1" ht="12.75" x14ac:dyDescent="0.2">
      <c r="Y364" s="8"/>
    </row>
    <row r="365" spans="25:25" s="9" customFormat="1" ht="12.75" x14ac:dyDescent="0.2">
      <c r="Y365" s="8"/>
    </row>
    <row r="366" spans="25:25" s="9" customFormat="1" ht="12.75" x14ac:dyDescent="0.2">
      <c r="Y366" s="8"/>
    </row>
    <row r="367" spans="25:25" s="9" customFormat="1" ht="12.75" x14ac:dyDescent="0.2">
      <c r="Y367" s="8"/>
    </row>
    <row r="368" spans="25:25" s="9" customFormat="1" ht="12.75" x14ac:dyDescent="0.2">
      <c r="Y368" s="8"/>
    </row>
    <row r="369" spans="25:25" s="9" customFormat="1" ht="12.75" x14ac:dyDescent="0.2">
      <c r="Y369" s="8"/>
    </row>
    <row r="370" spans="25:25" s="9" customFormat="1" ht="12.75" x14ac:dyDescent="0.2">
      <c r="Y370" s="8"/>
    </row>
    <row r="371" spans="25:25" s="9" customFormat="1" ht="12.75" x14ac:dyDescent="0.2">
      <c r="Y371" s="8"/>
    </row>
    <row r="372" spans="25:25" s="9" customFormat="1" ht="12.75" x14ac:dyDescent="0.2">
      <c r="Y372" s="8"/>
    </row>
    <row r="373" spans="25:25" s="9" customFormat="1" ht="12.75" x14ac:dyDescent="0.2">
      <c r="Y373" s="8"/>
    </row>
    <row r="374" spans="25:25" s="9" customFormat="1" ht="12.75" x14ac:dyDescent="0.2">
      <c r="Y374" s="8"/>
    </row>
    <row r="375" spans="25:25" s="9" customFormat="1" ht="12.75" x14ac:dyDescent="0.2">
      <c r="Y375" s="8"/>
    </row>
    <row r="376" spans="25:25" s="9" customFormat="1" ht="12.75" x14ac:dyDescent="0.2">
      <c r="Y376" s="8"/>
    </row>
    <row r="377" spans="25:25" s="9" customFormat="1" ht="12.75" x14ac:dyDescent="0.2">
      <c r="Y377" s="8"/>
    </row>
    <row r="378" spans="25:25" s="9" customFormat="1" ht="12.75" x14ac:dyDescent="0.2">
      <c r="Y378" s="8"/>
    </row>
    <row r="379" spans="25:25" s="9" customFormat="1" ht="12.75" x14ac:dyDescent="0.2">
      <c r="Y379" s="8"/>
    </row>
    <row r="380" spans="25:25" s="9" customFormat="1" ht="12.75" x14ac:dyDescent="0.2">
      <c r="Y380" s="8"/>
    </row>
    <row r="381" spans="25:25" s="9" customFormat="1" ht="12.75" x14ac:dyDescent="0.2">
      <c r="Y381" s="8"/>
    </row>
    <row r="382" spans="25:25" s="9" customFormat="1" ht="12.75" x14ac:dyDescent="0.2">
      <c r="Y382" s="8"/>
    </row>
    <row r="383" spans="25:25" s="9" customFormat="1" ht="12.75" x14ac:dyDescent="0.2">
      <c r="Y383" s="8"/>
    </row>
    <row r="384" spans="25:25" s="9" customFormat="1" ht="12.75" x14ac:dyDescent="0.2">
      <c r="Y384" s="8"/>
    </row>
    <row r="385" spans="25:25" s="9" customFormat="1" ht="12.75" x14ac:dyDescent="0.2">
      <c r="Y385" s="8"/>
    </row>
    <row r="386" spans="25:25" s="9" customFormat="1" ht="12.75" x14ac:dyDescent="0.2">
      <c r="Y386" s="8"/>
    </row>
    <row r="387" spans="25:25" s="9" customFormat="1" ht="12.75" x14ac:dyDescent="0.2">
      <c r="Y387" s="8"/>
    </row>
    <row r="388" spans="25:25" s="9" customFormat="1" ht="12.75" x14ac:dyDescent="0.2">
      <c r="Y388" s="8"/>
    </row>
    <row r="389" spans="25:25" s="9" customFormat="1" ht="12.75" x14ac:dyDescent="0.2">
      <c r="Y389" s="8"/>
    </row>
    <row r="390" spans="25:25" s="9" customFormat="1" ht="12.75" x14ac:dyDescent="0.2">
      <c r="Y390" s="8"/>
    </row>
    <row r="391" spans="25:25" s="9" customFormat="1" ht="12.75" x14ac:dyDescent="0.2">
      <c r="Y391" s="8"/>
    </row>
    <row r="392" spans="25:25" s="9" customFormat="1" ht="12.75" x14ac:dyDescent="0.2">
      <c r="Y392" s="8"/>
    </row>
    <row r="393" spans="25:25" s="9" customFormat="1" ht="12.75" x14ac:dyDescent="0.2">
      <c r="Y393" s="8"/>
    </row>
    <row r="394" spans="25:25" s="9" customFormat="1" ht="12.75" x14ac:dyDescent="0.2">
      <c r="Y394" s="8"/>
    </row>
    <row r="395" spans="25:25" s="9" customFormat="1" ht="12.75" x14ac:dyDescent="0.2">
      <c r="Y395" s="8"/>
    </row>
    <row r="396" spans="25:25" s="9" customFormat="1" ht="12.75" x14ac:dyDescent="0.2">
      <c r="Y396" s="8"/>
    </row>
    <row r="397" spans="25:25" s="9" customFormat="1" ht="12.75" x14ac:dyDescent="0.2">
      <c r="Y397" s="8"/>
    </row>
    <row r="398" spans="25:25" s="9" customFormat="1" ht="12.75" x14ac:dyDescent="0.2">
      <c r="Y398" s="8"/>
    </row>
    <row r="399" spans="25:25" s="9" customFormat="1" ht="12.75" x14ac:dyDescent="0.2">
      <c r="Y399" s="8"/>
    </row>
    <row r="400" spans="25:25" s="9" customFormat="1" ht="12.75" x14ac:dyDescent="0.2">
      <c r="Y400" s="8"/>
    </row>
    <row r="401" spans="25:25" s="9" customFormat="1" ht="12.75" x14ac:dyDescent="0.2">
      <c r="Y401" s="8"/>
    </row>
    <row r="402" spans="25:25" s="9" customFormat="1" ht="12.75" x14ac:dyDescent="0.2">
      <c r="Y402" s="8"/>
    </row>
    <row r="403" spans="25:25" s="9" customFormat="1" ht="12.75" x14ac:dyDescent="0.2">
      <c r="Y403" s="8"/>
    </row>
    <row r="404" spans="25:25" s="9" customFormat="1" ht="12.75" x14ac:dyDescent="0.2">
      <c r="Y404" s="8"/>
    </row>
    <row r="405" spans="25:25" s="9" customFormat="1" ht="12.75" x14ac:dyDescent="0.2">
      <c r="Y405" s="8"/>
    </row>
    <row r="406" spans="25:25" s="9" customFormat="1" ht="12.75" x14ac:dyDescent="0.2">
      <c r="Y406" s="8"/>
    </row>
    <row r="407" spans="25:25" s="9" customFormat="1" ht="12.75" x14ac:dyDescent="0.2">
      <c r="Y407" s="8"/>
    </row>
    <row r="408" spans="25:25" s="9" customFormat="1" ht="12.75" x14ac:dyDescent="0.2">
      <c r="Y408" s="8"/>
    </row>
    <row r="409" spans="25:25" s="9" customFormat="1" ht="12.75" x14ac:dyDescent="0.2">
      <c r="Y409" s="8"/>
    </row>
    <row r="410" spans="25:25" s="9" customFormat="1" ht="12.75" x14ac:dyDescent="0.2">
      <c r="Y410" s="8"/>
    </row>
    <row r="411" spans="25:25" s="9" customFormat="1" ht="12.75" x14ac:dyDescent="0.2">
      <c r="Y411" s="8"/>
    </row>
    <row r="412" spans="25:25" s="9" customFormat="1" ht="12.75" x14ac:dyDescent="0.2">
      <c r="Y412" s="8"/>
    </row>
    <row r="413" spans="25:25" s="9" customFormat="1" ht="12.75" x14ac:dyDescent="0.2">
      <c r="Y413" s="8"/>
    </row>
    <row r="414" spans="25:25" s="9" customFormat="1" ht="12.75" x14ac:dyDescent="0.2">
      <c r="Y414" s="8"/>
    </row>
    <row r="415" spans="25:25" s="9" customFormat="1" ht="12.75" x14ac:dyDescent="0.2">
      <c r="Y415" s="8"/>
    </row>
    <row r="416" spans="25:25" s="9" customFormat="1" ht="12.75" x14ac:dyDescent="0.2">
      <c r="Y416" s="8"/>
    </row>
    <row r="417" spans="25:25" s="9" customFormat="1" ht="12.75" x14ac:dyDescent="0.2">
      <c r="Y417" s="8"/>
    </row>
    <row r="418" spans="25:25" s="9" customFormat="1" ht="12.75" x14ac:dyDescent="0.2">
      <c r="Y418" s="8"/>
    </row>
    <row r="419" spans="25:25" s="9" customFormat="1" ht="12.75" x14ac:dyDescent="0.2">
      <c r="Y419" s="8"/>
    </row>
    <row r="420" spans="25:25" s="9" customFormat="1" ht="12.75" x14ac:dyDescent="0.2">
      <c r="Y420" s="8"/>
    </row>
    <row r="421" spans="25:25" s="9" customFormat="1" ht="12.75" x14ac:dyDescent="0.2">
      <c r="Y421" s="8"/>
    </row>
    <row r="422" spans="25:25" s="9" customFormat="1" ht="12.75" x14ac:dyDescent="0.2">
      <c r="Y422" s="8"/>
    </row>
    <row r="423" spans="25:25" s="9" customFormat="1" ht="12.75" x14ac:dyDescent="0.2">
      <c r="Y423" s="8"/>
    </row>
    <row r="424" spans="25:25" s="9" customFormat="1" ht="12.75" x14ac:dyDescent="0.2">
      <c r="Y424" s="8"/>
    </row>
    <row r="425" spans="25:25" s="9" customFormat="1" ht="12.75" x14ac:dyDescent="0.2">
      <c r="Y425" s="8"/>
    </row>
    <row r="426" spans="25:25" s="9" customFormat="1" ht="12.75" x14ac:dyDescent="0.2">
      <c r="Y426" s="8"/>
    </row>
    <row r="427" spans="25:25" s="9" customFormat="1" ht="12.75" x14ac:dyDescent="0.2">
      <c r="Y427" s="8"/>
    </row>
    <row r="428" spans="25:25" s="9" customFormat="1" ht="12.75" x14ac:dyDescent="0.2">
      <c r="Y428" s="8"/>
    </row>
    <row r="429" spans="25:25" s="9" customFormat="1" ht="12.75" x14ac:dyDescent="0.2">
      <c r="Y429" s="8"/>
    </row>
    <row r="430" spans="25:25" s="9" customFormat="1" ht="12.75" x14ac:dyDescent="0.2">
      <c r="Y430" s="8"/>
    </row>
    <row r="431" spans="25:25" s="9" customFormat="1" ht="12.75" x14ac:dyDescent="0.2">
      <c r="Y431" s="8"/>
    </row>
    <row r="432" spans="25:25" s="9" customFormat="1" ht="12.75" x14ac:dyDescent="0.2">
      <c r="Y432" s="8"/>
    </row>
    <row r="433" spans="25:25" s="9" customFormat="1" ht="12.75" x14ac:dyDescent="0.2">
      <c r="Y433" s="8"/>
    </row>
    <row r="434" spans="25:25" s="9" customFormat="1" ht="12.75" x14ac:dyDescent="0.2">
      <c r="Y434" s="8"/>
    </row>
    <row r="435" spans="25:25" s="9" customFormat="1" ht="12.75" x14ac:dyDescent="0.2">
      <c r="Y435" s="8"/>
    </row>
    <row r="436" spans="25:25" s="9" customFormat="1" ht="12.75" x14ac:dyDescent="0.2">
      <c r="Y436" s="8"/>
    </row>
    <row r="437" spans="25:25" s="9" customFormat="1" ht="12.75" x14ac:dyDescent="0.2">
      <c r="Y437" s="8"/>
    </row>
    <row r="438" spans="25:25" s="9" customFormat="1" ht="12.75" x14ac:dyDescent="0.2">
      <c r="Y438" s="8"/>
    </row>
    <row r="439" spans="25:25" s="9" customFormat="1" ht="12.75" x14ac:dyDescent="0.2">
      <c r="Y439" s="8"/>
    </row>
    <row r="440" spans="25:25" s="9" customFormat="1" ht="12.75" x14ac:dyDescent="0.2">
      <c r="Y440" s="8"/>
    </row>
    <row r="441" spans="25:25" s="9" customFormat="1" ht="12.75" x14ac:dyDescent="0.2">
      <c r="Y441" s="8"/>
    </row>
    <row r="442" spans="25:25" s="9" customFormat="1" ht="12.75" x14ac:dyDescent="0.2">
      <c r="Y442" s="8"/>
    </row>
    <row r="443" spans="25:25" s="9" customFormat="1" ht="12.75" x14ac:dyDescent="0.2">
      <c r="Y443" s="8"/>
    </row>
    <row r="444" spans="25:25" s="9" customFormat="1" ht="12.75" x14ac:dyDescent="0.2">
      <c r="Y444" s="8"/>
    </row>
    <row r="445" spans="25:25" s="9" customFormat="1" ht="12.75" x14ac:dyDescent="0.2">
      <c r="Y445" s="8"/>
    </row>
    <row r="446" spans="25:25" s="9" customFormat="1" ht="12.75" x14ac:dyDescent="0.2">
      <c r="Y446" s="8"/>
    </row>
    <row r="447" spans="25:25" s="9" customFormat="1" ht="12.75" x14ac:dyDescent="0.2">
      <c r="Y447" s="8"/>
    </row>
    <row r="448" spans="25:25" s="9" customFormat="1" ht="12.75" x14ac:dyDescent="0.2">
      <c r="Y448" s="8"/>
    </row>
    <row r="449" spans="25:25" s="9" customFormat="1" ht="12.75" x14ac:dyDescent="0.2">
      <c r="Y449" s="8"/>
    </row>
    <row r="450" spans="25:25" s="9" customFormat="1" ht="12.75" x14ac:dyDescent="0.2">
      <c r="Y450" s="8"/>
    </row>
    <row r="451" spans="25:25" s="9" customFormat="1" ht="12.75" x14ac:dyDescent="0.2">
      <c r="Y451" s="8"/>
    </row>
    <row r="452" spans="25:25" s="9" customFormat="1" ht="12.75" x14ac:dyDescent="0.2">
      <c r="Y452" s="8"/>
    </row>
    <row r="453" spans="25:25" s="9" customFormat="1" ht="12.75" x14ac:dyDescent="0.2">
      <c r="Y453" s="8"/>
    </row>
    <row r="454" spans="25:25" s="9" customFormat="1" ht="12.75" x14ac:dyDescent="0.2">
      <c r="Y454" s="8"/>
    </row>
    <row r="455" spans="25:25" s="9" customFormat="1" ht="12.75" x14ac:dyDescent="0.2">
      <c r="Y455" s="8"/>
    </row>
    <row r="456" spans="25:25" s="9" customFormat="1" ht="12.75" x14ac:dyDescent="0.2">
      <c r="Y456" s="8"/>
    </row>
    <row r="457" spans="25:25" s="9" customFormat="1" ht="12.75" x14ac:dyDescent="0.2">
      <c r="Y457" s="8"/>
    </row>
    <row r="458" spans="25:25" s="9" customFormat="1" ht="12.75" x14ac:dyDescent="0.2">
      <c r="Y458" s="8"/>
    </row>
    <row r="459" spans="25:25" s="9" customFormat="1" ht="12.75" x14ac:dyDescent="0.2">
      <c r="Y459" s="8"/>
    </row>
    <row r="460" spans="25:25" s="9" customFormat="1" ht="12.75" x14ac:dyDescent="0.2">
      <c r="Y460" s="8"/>
    </row>
    <row r="461" spans="25:25" s="9" customFormat="1" ht="12.75" x14ac:dyDescent="0.2">
      <c r="Y461" s="8"/>
    </row>
    <row r="462" spans="25:25" s="9" customFormat="1" ht="12.75" x14ac:dyDescent="0.2">
      <c r="Y462" s="8"/>
    </row>
    <row r="463" spans="25:25" s="9" customFormat="1" ht="12.75" x14ac:dyDescent="0.2">
      <c r="Y463" s="8"/>
    </row>
    <row r="464" spans="25:25" s="9" customFormat="1" ht="12.75" x14ac:dyDescent="0.2">
      <c r="Y464" s="8"/>
    </row>
    <row r="465" spans="25:25" s="9" customFormat="1" ht="12.75" x14ac:dyDescent="0.2">
      <c r="Y465" s="8"/>
    </row>
    <row r="466" spans="25:25" s="9" customFormat="1" ht="12.75" x14ac:dyDescent="0.2">
      <c r="Y466" s="8"/>
    </row>
    <row r="467" spans="25:25" s="9" customFormat="1" ht="12.75" x14ac:dyDescent="0.2">
      <c r="Y467" s="8"/>
    </row>
    <row r="468" spans="25:25" s="9" customFormat="1" ht="12.75" x14ac:dyDescent="0.2">
      <c r="Y468" s="8"/>
    </row>
    <row r="469" spans="25:25" s="9" customFormat="1" ht="12.75" x14ac:dyDescent="0.2">
      <c r="Y469" s="8"/>
    </row>
    <row r="470" spans="25:25" s="9" customFormat="1" ht="12.75" x14ac:dyDescent="0.2">
      <c r="Y470" s="8"/>
    </row>
    <row r="471" spans="25:25" s="9" customFormat="1" ht="12.75" x14ac:dyDescent="0.2">
      <c r="Y471" s="8"/>
    </row>
    <row r="472" spans="25:25" s="9" customFormat="1" ht="12.75" x14ac:dyDescent="0.2">
      <c r="Y472" s="8"/>
    </row>
  </sheetData>
  <mergeCells count="41">
    <mergeCell ref="F13:I13"/>
    <mergeCell ref="M13:Q13"/>
    <mergeCell ref="U13:W13"/>
    <mergeCell ref="V14:V16"/>
    <mergeCell ref="A10:Y10"/>
    <mergeCell ref="A12:A16"/>
    <mergeCell ref="B12:B16"/>
    <mergeCell ref="C12:C16"/>
    <mergeCell ref="D12:D16"/>
    <mergeCell ref="E12:E16"/>
    <mergeCell ref="J13:L15"/>
    <mergeCell ref="R13:T15"/>
    <mergeCell ref="F12:L12"/>
    <mergeCell ref="X13:X16"/>
    <mergeCell ref="Y13:Y16"/>
    <mergeCell ref="W14:W16"/>
    <mergeCell ref="F14:F16"/>
    <mergeCell ref="B19:B57"/>
    <mergeCell ref="A19:A57"/>
    <mergeCell ref="N14:Q14"/>
    <mergeCell ref="U14:U16"/>
    <mergeCell ref="N15:N16"/>
    <mergeCell ref="O15:Q15"/>
    <mergeCell ref="G14:I15"/>
    <mergeCell ref="M14:M16"/>
    <mergeCell ref="B58:B84"/>
    <mergeCell ref="A58:A84"/>
    <mergeCell ref="C58:E58"/>
    <mergeCell ref="X1:Y1"/>
    <mergeCell ref="A87:Y87"/>
    <mergeCell ref="C19:E19"/>
    <mergeCell ref="A85:Y85"/>
    <mergeCell ref="A86:Y86"/>
    <mergeCell ref="A18:Y18"/>
    <mergeCell ref="A3:Y3"/>
    <mergeCell ref="A4:Y4"/>
    <mergeCell ref="A5:Y5"/>
    <mergeCell ref="A7:Y7"/>
    <mergeCell ref="A8:Y8"/>
    <mergeCell ref="M12:T12"/>
    <mergeCell ref="U12:Y12"/>
  </mergeCells>
  <printOptions horizontalCentered="1"/>
  <pageMargins left="0.15748031496062992" right="0.15748031496062992" top="0.59055118110236227" bottom="0.19685039370078741" header="0" footer="0"/>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Отчет ФСр КОРТ</vt:lpstr>
      <vt:lpstr>Отчет ФСр молод</vt:lpstr>
      <vt:lpstr>Отчет МСУ строит</vt:lpstr>
      <vt:lpstr>Отчет МСУ молод</vt:lpstr>
      <vt:lpstr>'Отчет МСУ молод'!Заголовки_для_печати</vt:lpstr>
      <vt:lpstr>'Отчет МСУ строит'!Заголовки_для_печати</vt:lpstr>
      <vt:lpstr>'Отчет МСУ строит'!Область_печати</vt:lpstr>
      <vt:lpstr>'Отчет ФСр молод'!Область_печати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naa</dc:creator>
  <cp:lastModifiedBy>User</cp:lastModifiedBy>
  <cp:lastPrinted>2018-10-12T04:32:55Z</cp:lastPrinted>
  <dcterms:created xsi:type="dcterms:W3CDTF">2018-03-01T07:14:12Z</dcterms:created>
  <dcterms:modified xsi:type="dcterms:W3CDTF">2018-10-12T04:33:25Z</dcterms:modified>
</cp:coreProperties>
</file>