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85" windowWidth="15120" windowHeight="78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Лист1!$B$2:$H$26</definedName>
  </definedNames>
  <calcPr calcId="145621"/>
</workbook>
</file>

<file path=xl/calcChain.xml><?xml version="1.0" encoding="utf-8"?>
<calcChain xmlns="http://schemas.openxmlformats.org/spreadsheetml/2006/main">
  <c r="I13" i="1" l="1"/>
  <c r="J13" i="1"/>
  <c r="L13" i="1" l="1"/>
  <c r="J26" i="1" l="1"/>
  <c r="I26" i="1"/>
  <c r="J25" i="1"/>
  <c r="I25" i="1"/>
  <c r="K22" i="1"/>
  <c r="L21" i="1" s="1"/>
  <c r="N21" i="1" s="1"/>
  <c r="J14" i="1"/>
  <c r="J15" i="1"/>
  <c r="J16" i="1"/>
  <c r="J17" i="1"/>
  <c r="J18" i="1"/>
  <c r="J19" i="1"/>
  <c r="J20" i="1"/>
  <c r="J21" i="1"/>
  <c r="J22" i="1"/>
  <c r="I14" i="1"/>
  <c r="I15" i="1"/>
  <c r="I16" i="1"/>
  <c r="I17" i="1"/>
  <c r="I18" i="1"/>
  <c r="I19" i="1"/>
  <c r="I20" i="1"/>
  <c r="I21" i="1"/>
  <c r="I22" i="1"/>
  <c r="K26" i="1" l="1"/>
  <c r="L26" i="1" s="1"/>
  <c r="N26" i="1" s="1"/>
  <c r="N13" i="1"/>
  <c r="L15" i="1"/>
  <c r="N15" i="1" s="1"/>
  <c r="L16" i="1"/>
  <c r="N16" i="1" s="1"/>
  <c r="L14" i="1"/>
  <c r="N14" i="1" s="1"/>
  <c r="L22" i="1"/>
  <c r="N22" i="1" s="1"/>
  <c r="L20" i="1"/>
  <c r="N20" i="1" s="1"/>
  <c r="L19" i="1"/>
  <c r="N19" i="1" s="1"/>
  <c r="L18" i="1"/>
  <c r="N18" i="1" s="1"/>
  <c r="L17" i="1"/>
  <c r="N17" i="1" s="1"/>
  <c r="K25" i="1"/>
  <c r="L25" i="1" s="1"/>
  <c r="N25" i="1" s="1"/>
</calcChain>
</file>

<file path=xl/sharedStrings.xml><?xml version="1.0" encoding="utf-8"?>
<sst xmlns="http://schemas.openxmlformats.org/spreadsheetml/2006/main" count="44" uniqueCount="34">
  <si>
    <t>N п/п</t>
  </si>
  <si>
    <t>Наименование показателя (индикатора)</t>
  </si>
  <si>
    <t>Единица измерения</t>
  </si>
  <si>
    <t>Значения показателей (индикаторов) государственной программы, подпрограммы государственной программы</t>
  </si>
  <si>
    <t>Обоснование отклонений значений показателя (индикатора) на конец отчетного года (при наличии)</t>
  </si>
  <si>
    <t>отчетный год</t>
  </si>
  <si>
    <t>план</t>
  </si>
  <si>
    <t>факт</t>
  </si>
  <si>
    <t>Государственная программа</t>
  </si>
  <si>
    <t>Подпрограмма государственной программы</t>
  </si>
  <si>
    <t xml:space="preserve">год, предшествующий отчетному году </t>
  </si>
  <si>
    <t xml:space="preserve">Сведения о достижении значений показателей (индикаторов) государственной программы 
</t>
  </si>
  <si>
    <t>Таблица 10</t>
  </si>
  <si>
    <t>«Обеспечение качественными услугами жилищно-коммунального хозяйства населения Оренбургской области в 2014-2020 годах»</t>
  </si>
  <si>
    <t>«Модернизация объектов коммунальной инфраструктуры Оренбургской области в 2014–2020 годах»</t>
  </si>
  <si>
    <t>Доля частных компаний, управляющих объектами коммунальной инфраструктуры на основе концессионных соглашений и других договоров, от общего количества всех организаций коммунального комплекса</t>
  </si>
  <si>
    <t>Доля утечек и неучтенного расхода воды в общем объеме поданной воды</t>
  </si>
  <si>
    <t>Доля расходов на оплату жилищно-коммунальных услуг в семейном доходе</t>
  </si>
  <si>
    <t>процентов</t>
  </si>
  <si>
    <t xml:space="preserve">уменьшение бюджетных ассигнований по гос.программе </t>
  </si>
  <si>
    <t>Удельный вес проб воды, отбор которых произведен из водопроводной сети и которые не отвечают гигиеническим нормативам по санитарно-химическим показателям</t>
  </si>
  <si>
    <t>Доля сточных вод, очищенных до нормативных значений, в общем объеме сточных вод, пропущенных через очистные сооружения</t>
  </si>
  <si>
    <t>Доля уличной водопроводной сети, нуждающейся в замене, в суммарной протяженности уличной водопроводной сети</t>
  </si>
  <si>
    <t>Доля уличной канализационной сети, нуждающейся в замене, в суммарной протяженности уличной канализационной сети</t>
  </si>
  <si>
    <t>Темп изменения объема потребления холодной и горячей воды населением, бюджетофинансируемыми организациями по сравнению с предшествующим годом</t>
  </si>
  <si>
    <t>Доля заемных средств в общем объеме капитальных вложений в системы теплоснабжения, водоснабжения, водоотведения и очистки сточных вод</t>
  </si>
  <si>
    <t>Уровень износа  объектов коммунальной инфраструктуры</t>
  </si>
  <si>
    <t xml:space="preserve">Доля общей площади капитально отремонтированных многоквартирных домов в общей площади многоквартирных домов, построенных до 2000 года </t>
  </si>
  <si>
    <t xml:space="preserve">Количество граждан, улучшивших жилищные условия в текущем году в результате капитального ремонта многоквартирных домов </t>
  </si>
  <si>
    <t>«Организация проведения капитального ремонта общего имущества многоквартирных домов на 2014–2020 годы»</t>
  </si>
  <si>
    <t>процентов (нарастающим итогом)</t>
  </si>
  <si>
    <t>тыс. человек</t>
  </si>
  <si>
    <t>1.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</si>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</sst>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/>
    <xf numFmtId="0" fontId="2" fillId="0" borderId="1" xfId="0" applyFont="1" applyBorder="1" applyAlignment="1">
      <alignment horizontal="right" vertical="top"/>
    </xf>
    <xf numFmtId="0" fontId="2" fillId="0" borderId="2" xfId="0" applyFont="1" applyBorder="1" applyAlignment="1">
      <alignment horizontal="justify" vertical="center" wrapText="1"/>
    </xf>
    <xf numFmtId="0" fontId="2" fillId="0" borderId="4" xfId="0" applyFont="1" applyBorder="1"/>
    <xf numFmtId="2" fontId="2" fillId="0" borderId="4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165" fontId="2" fillId="0" borderId="0" xfId="0" applyNumberFormat="1" applyFont="1"/>
    <xf numFmtId="2" fontId="2" fillId="0" borderId="0" xfId="0" applyNumberFormat="1" applyFont="1"/>
    <xf numFmtId="164" fontId="7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Fill="1" applyBorder="1"/>
    <xf numFmtId="49" fontId="5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1" xfId="1" applyFont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6"/>
  <sheetViews>
    <sheetView tabSelected="1" zoomScale="80" zoomScaleNormal="80" workbookViewId="0">
      <pane ySplit="7" topLeftCell="A8" activePane="bottomLeft" state="frozen"/>
      <selection pane="bottomLeft" activeCell="I26" sqref="I13:I26"/>
    </sheetView>
  </sheetViews>
  <sheetFormatPr defaultRowHeight="15.75" x14ac:dyDescent="0.25"/>
  <cols>
    <col min="1" max="1" width="5.42578125" style="1" customWidth="1"/>
    <col min="2" max="2" width="4.85546875" style="1" customWidth="1"/>
    <col min="3" max="3" width="65.42578125" style="1" customWidth="1"/>
    <col min="4" max="4" width="14.5703125" style="1" customWidth="1"/>
    <col min="5" max="5" width="14.85546875" style="1" customWidth="1"/>
    <col min="6" max="6" width="14.5703125" style="1" customWidth="1"/>
    <col min="7" max="7" width="17" style="1" customWidth="1"/>
    <col min="8" max="8" width="28" style="1" customWidth="1"/>
    <col min="9" max="9" width="10.5703125" style="1" bestFit="1" customWidth="1"/>
    <col min="10" max="16384" width="9.140625" style="1"/>
  </cols>
  <sheetData>
    <row r="1" spans="2:14" ht="4.5" customHeight="1" x14ac:dyDescent="0.25"/>
    <row r="2" spans="2:14" x14ac:dyDescent="0.25">
      <c r="H2" s="4" t="s">
        <v>12</v>
      </c>
    </row>
    <row r="3" spans="2:14" ht="18.75" x14ac:dyDescent="0.3">
      <c r="B3" s="22" t="s">
        <v>11</v>
      </c>
      <c r="C3" s="23"/>
      <c r="D3" s="23"/>
      <c r="E3" s="23"/>
      <c r="F3" s="23"/>
      <c r="G3" s="23"/>
      <c r="H3" s="23"/>
    </row>
    <row r="4" spans="2:14" ht="8.25" customHeight="1" x14ac:dyDescent="0.25"/>
    <row r="5" spans="2:14" x14ac:dyDescent="0.25">
      <c r="B5" s="24" t="s">
        <v>0</v>
      </c>
      <c r="C5" s="24" t="s">
        <v>1</v>
      </c>
      <c r="D5" s="24" t="s">
        <v>2</v>
      </c>
      <c r="E5" s="24" t="s">
        <v>3</v>
      </c>
      <c r="F5" s="24"/>
      <c r="G5" s="24"/>
      <c r="H5" s="24" t="s">
        <v>4</v>
      </c>
    </row>
    <row r="6" spans="2:14" ht="49.5" customHeight="1" x14ac:dyDescent="0.25">
      <c r="B6" s="24"/>
      <c r="C6" s="24"/>
      <c r="D6" s="24"/>
      <c r="E6" s="25" t="s">
        <v>10</v>
      </c>
      <c r="F6" s="24" t="s">
        <v>5</v>
      </c>
      <c r="G6" s="24"/>
      <c r="H6" s="24"/>
    </row>
    <row r="7" spans="2:14" ht="18" customHeight="1" x14ac:dyDescent="0.25">
      <c r="B7" s="24"/>
      <c r="C7" s="24"/>
      <c r="D7" s="24"/>
      <c r="E7" s="25"/>
      <c r="F7" s="2" t="s">
        <v>6</v>
      </c>
      <c r="G7" s="2" t="s">
        <v>7</v>
      </c>
      <c r="H7" s="24"/>
    </row>
    <row r="8" spans="2:14" x14ac:dyDescent="0.25">
      <c r="B8" s="24" t="s">
        <v>8</v>
      </c>
      <c r="C8" s="24"/>
      <c r="D8" s="24"/>
      <c r="E8" s="24"/>
      <c r="F8" s="24"/>
      <c r="G8" s="24"/>
      <c r="H8" s="24"/>
    </row>
    <row r="9" spans="2:14" ht="18.75" customHeight="1" x14ac:dyDescent="0.25">
      <c r="B9" s="28" t="s">
        <v>13</v>
      </c>
      <c r="C9" s="29"/>
      <c r="D9" s="29"/>
      <c r="E9" s="29"/>
      <c r="F9" s="29"/>
      <c r="G9" s="29"/>
      <c r="H9" s="30"/>
    </row>
    <row r="10" spans="2:14" x14ac:dyDescent="0.25">
      <c r="B10" s="3"/>
      <c r="C10" s="3"/>
      <c r="D10" s="3"/>
      <c r="E10" s="3"/>
      <c r="F10" s="3"/>
      <c r="G10" s="3"/>
      <c r="H10" s="3"/>
    </row>
    <row r="11" spans="2:14" x14ac:dyDescent="0.25">
      <c r="B11" s="24" t="s">
        <v>9</v>
      </c>
      <c r="C11" s="24"/>
      <c r="D11" s="24"/>
      <c r="E11" s="24"/>
      <c r="F11" s="24"/>
      <c r="G11" s="24"/>
      <c r="H11" s="24"/>
    </row>
    <row r="12" spans="2:14" ht="20.25" customHeight="1" x14ac:dyDescent="0.25">
      <c r="B12" s="28" t="s">
        <v>14</v>
      </c>
      <c r="C12" s="29"/>
      <c r="D12" s="29"/>
      <c r="E12" s="29"/>
      <c r="F12" s="29"/>
      <c r="G12" s="29"/>
      <c r="H12" s="30"/>
    </row>
    <row r="13" spans="2:14" ht="26.25" customHeight="1" x14ac:dyDescent="0.25">
      <c r="B13" s="3">
        <v>1</v>
      </c>
      <c r="C13" s="3" t="s">
        <v>26</v>
      </c>
      <c r="D13" s="2" t="s">
        <v>18</v>
      </c>
      <c r="E13" s="7">
        <v>55</v>
      </c>
      <c r="F13" s="19">
        <v>53</v>
      </c>
      <c r="G13" s="7">
        <v>54.5</v>
      </c>
      <c r="H13" s="9" t="s">
        <v>19</v>
      </c>
      <c r="I13" s="17">
        <f>G13/F13</f>
        <v>1.0283018867924529</v>
      </c>
      <c r="J13" s="18">
        <f>F13/G13</f>
        <v>0.97247706422018354</v>
      </c>
      <c r="L13" s="1">
        <f>J13/K22</f>
        <v>9.513125420686562E-2</v>
      </c>
      <c r="N13" s="1">
        <f>J13*L13</f>
        <v>9.251296280667666E-2</v>
      </c>
    </row>
    <row r="14" spans="2:14" ht="63" x14ac:dyDescent="0.25">
      <c r="B14" s="3">
        <v>2</v>
      </c>
      <c r="C14" s="3" t="s">
        <v>15</v>
      </c>
      <c r="D14" s="2" t="s">
        <v>18</v>
      </c>
      <c r="E14" s="7">
        <v>78.5</v>
      </c>
      <c r="F14" s="19">
        <v>90</v>
      </c>
      <c r="G14" s="7">
        <v>72</v>
      </c>
      <c r="H14" s="9"/>
      <c r="I14" s="17">
        <f t="shared" ref="I14:I22" si="0">G14/F14</f>
        <v>0.8</v>
      </c>
      <c r="J14" s="1">
        <f t="shared" ref="J14:J22" si="1">F14/G14</f>
        <v>1.25</v>
      </c>
      <c r="L14" s="17">
        <f>J14/K22</f>
        <v>0.12227956024231547</v>
      </c>
      <c r="N14" s="1">
        <f t="shared" ref="N14:N22" si="2">J14*L14</f>
        <v>0.15284945030289435</v>
      </c>
    </row>
    <row r="15" spans="2:14" ht="47.25" x14ac:dyDescent="0.25">
      <c r="B15" s="11">
        <v>3</v>
      </c>
      <c r="C15" s="6" t="s">
        <v>20</v>
      </c>
      <c r="D15" s="2" t="s">
        <v>18</v>
      </c>
      <c r="E15" s="8">
        <v>15.8</v>
      </c>
      <c r="F15" s="8">
        <v>15.5</v>
      </c>
      <c r="G15" s="8">
        <v>15.5</v>
      </c>
      <c r="H15" s="10"/>
      <c r="I15" s="17">
        <f t="shared" si="0"/>
        <v>1</v>
      </c>
      <c r="J15" s="1">
        <f t="shared" si="1"/>
        <v>1</v>
      </c>
      <c r="L15" s="17">
        <f>J15/K22</f>
        <v>9.7823648193852378E-2</v>
      </c>
      <c r="N15" s="1">
        <f t="shared" si="2"/>
        <v>9.7823648193852378E-2</v>
      </c>
    </row>
    <row r="16" spans="2:14" ht="47.25" x14ac:dyDescent="0.25">
      <c r="B16" s="11">
        <v>4</v>
      </c>
      <c r="C16" s="6" t="s">
        <v>21</v>
      </c>
      <c r="D16" s="2" t="s">
        <v>18</v>
      </c>
      <c r="E16" s="8">
        <v>50</v>
      </c>
      <c r="F16" s="8">
        <v>50.5</v>
      </c>
      <c r="G16" s="8">
        <v>50.5</v>
      </c>
      <c r="H16" s="10"/>
      <c r="I16" s="17">
        <f t="shared" si="0"/>
        <v>1</v>
      </c>
      <c r="J16" s="1">
        <f t="shared" si="1"/>
        <v>1</v>
      </c>
      <c r="L16" s="17">
        <f>J16/K22</f>
        <v>9.7823648193852378E-2</v>
      </c>
      <c r="N16" s="1">
        <f t="shared" si="2"/>
        <v>9.7823648193852378E-2</v>
      </c>
    </row>
    <row r="17" spans="2:14" ht="31.5" x14ac:dyDescent="0.25">
      <c r="B17" s="11">
        <v>5</v>
      </c>
      <c r="C17" s="6" t="s">
        <v>22</v>
      </c>
      <c r="D17" s="2" t="s">
        <v>18</v>
      </c>
      <c r="E17" s="8">
        <v>40</v>
      </c>
      <c r="F17" s="8">
        <v>38</v>
      </c>
      <c r="G17" s="8">
        <v>38</v>
      </c>
      <c r="H17" s="10"/>
      <c r="I17" s="17">
        <f t="shared" si="0"/>
        <v>1</v>
      </c>
      <c r="J17" s="1">
        <f t="shared" si="1"/>
        <v>1</v>
      </c>
      <c r="L17" s="17">
        <f>J17/K22</f>
        <v>9.7823648193852378E-2</v>
      </c>
      <c r="N17" s="1">
        <f t="shared" si="2"/>
        <v>9.7823648193852378E-2</v>
      </c>
    </row>
    <row r="18" spans="2:14" ht="31.5" x14ac:dyDescent="0.25">
      <c r="B18" s="11">
        <v>6</v>
      </c>
      <c r="C18" s="6" t="s">
        <v>16</v>
      </c>
      <c r="D18" s="2" t="s">
        <v>18</v>
      </c>
      <c r="E18" s="8">
        <v>20</v>
      </c>
      <c r="F18" s="8">
        <v>19</v>
      </c>
      <c r="G18" s="8">
        <v>19</v>
      </c>
      <c r="H18" s="10"/>
      <c r="I18" s="17">
        <f t="shared" si="0"/>
        <v>1</v>
      </c>
      <c r="J18" s="1">
        <f t="shared" si="1"/>
        <v>1</v>
      </c>
      <c r="L18" s="17">
        <f>J18/K22</f>
        <v>9.7823648193852378E-2</v>
      </c>
      <c r="N18" s="1">
        <f t="shared" si="2"/>
        <v>9.7823648193852378E-2</v>
      </c>
    </row>
    <row r="19" spans="2:14" ht="31.5" x14ac:dyDescent="0.25">
      <c r="B19" s="11">
        <v>7</v>
      </c>
      <c r="C19" s="6" t="s">
        <v>23</v>
      </c>
      <c r="D19" s="2" t="s">
        <v>18</v>
      </c>
      <c r="E19" s="8">
        <v>34</v>
      </c>
      <c r="F19" s="8">
        <v>33</v>
      </c>
      <c r="G19" s="8">
        <v>33</v>
      </c>
      <c r="H19" s="10"/>
      <c r="I19" s="17">
        <f t="shared" si="0"/>
        <v>1</v>
      </c>
      <c r="J19" s="1">
        <f t="shared" si="1"/>
        <v>1</v>
      </c>
      <c r="L19" s="17">
        <f>J19/K22</f>
        <v>9.7823648193852378E-2</v>
      </c>
      <c r="N19" s="1">
        <f t="shared" si="2"/>
        <v>9.7823648193852378E-2</v>
      </c>
    </row>
    <row r="20" spans="2:14" ht="47.25" x14ac:dyDescent="0.25">
      <c r="B20" s="11">
        <v>8</v>
      </c>
      <c r="C20" s="6" t="s">
        <v>24</v>
      </c>
      <c r="D20" s="2" t="s">
        <v>18</v>
      </c>
      <c r="E20" s="8">
        <v>3.3</v>
      </c>
      <c r="F20" s="8">
        <v>3.4</v>
      </c>
      <c r="G20" s="8">
        <v>3.4</v>
      </c>
      <c r="H20" s="10"/>
      <c r="I20" s="17">
        <f t="shared" si="0"/>
        <v>1</v>
      </c>
      <c r="J20" s="1">
        <f t="shared" si="1"/>
        <v>1</v>
      </c>
      <c r="L20" s="17">
        <f>J20/K22</f>
        <v>9.7823648193852378E-2</v>
      </c>
      <c r="N20" s="1">
        <f t="shared" si="2"/>
        <v>9.7823648193852378E-2</v>
      </c>
    </row>
    <row r="21" spans="2:14" ht="47.25" x14ac:dyDescent="0.25">
      <c r="B21" s="11">
        <v>9</v>
      </c>
      <c r="C21" s="6" t="s">
        <v>25</v>
      </c>
      <c r="D21" s="2" t="s">
        <v>18</v>
      </c>
      <c r="E21" s="8">
        <v>8.1</v>
      </c>
      <c r="F21" s="8">
        <v>10.5</v>
      </c>
      <c r="G21" s="8">
        <v>10.5</v>
      </c>
      <c r="H21" s="10"/>
      <c r="I21" s="17">
        <f t="shared" si="0"/>
        <v>1</v>
      </c>
      <c r="J21" s="1">
        <f t="shared" si="1"/>
        <v>1</v>
      </c>
      <c r="L21" s="17">
        <f>J21/K22</f>
        <v>9.7823648193852378E-2</v>
      </c>
      <c r="N21" s="1">
        <f t="shared" si="2"/>
        <v>9.7823648193852378E-2</v>
      </c>
    </row>
    <row r="22" spans="2:14" ht="31.5" x14ac:dyDescent="0.25">
      <c r="B22" s="11">
        <v>10</v>
      </c>
      <c r="C22" s="6" t="s">
        <v>17</v>
      </c>
      <c r="D22" s="2" t="s">
        <v>18</v>
      </c>
      <c r="E22" s="8">
        <v>9.5</v>
      </c>
      <c r="F22" s="8">
        <v>11</v>
      </c>
      <c r="G22" s="8">
        <v>11</v>
      </c>
      <c r="H22" s="10"/>
      <c r="I22" s="17">
        <f t="shared" si="0"/>
        <v>1</v>
      </c>
      <c r="J22" s="1">
        <f t="shared" si="1"/>
        <v>1</v>
      </c>
      <c r="K22" s="18">
        <f>J13+J14+J15+J16+J17+J18+J19+J20+J21+J22</f>
        <v>10.222477064220183</v>
      </c>
      <c r="L22" s="17">
        <f>J22/K22</f>
        <v>9.7823648193852378E-2</v>
      </c>
      <c r="N22" s="1">
        <f t="shared" si="2"/>
        <v>9.7823648193852378E-2</v>
      </c>
    </row>
    <row r="23" spans="2:14" x14ac:dyDescent="0.25">
      <c r="B23" s="24" t="s">
        <v>9</v>
      </c>
      <c r="C23" s="24"/>
      <c r="D23" s="24"/>
      <c r="E23" s="24"/>
      <c r="F23" s="24"/>
      <c r="G23" s="24"/>
      <c r="H23" s="24"/>
    </row>
    <row r="24" spans="2:14" x14ac:dyDescent="0.25">
      <c r="B24" s="26" t="s">
        <v>29</v>
      </c>
      <c r="C24" s="26"/>
      <c r="D24" s="27"/>
      <c r="E24" s="26"/>
      <c r="F24" s="26"/>
      <c r="G24" s="26"/>
      <c r="H24" s="26"/>
    </row>
    <row r="25" spans="2:14" ht="57" customHeight="1" x14ac:dyDescent="0.25">
      <c r="B25" s="16" t="s">
        <v>32</v>
      </c>
      <c r="C25" s="12" t="s">
        <v>27</v>
      </c>
      <c r="D25" s="15" t="s">
        <v>30</v>
      </c>
      <c r="E25" s="13">
        <v>0.05</v>
      </c>
      <c r="F25" s="5">
        <v>7.0000000000000007E-2</v>
      </c>
      <c r="G25" s="5">
        <v>7.0000000000000007E-2</v>
      </c>
      <c r="H25" s="21"/>
      <c r="I25" s="17">
        <f t="shared" ref="I25:I26" si="3">G25/F25</f>
        <v>1</v>
      </c>
      <c r="J25" s="1">
        <f t="shared" ref="J25:J26" si="4">F25/G25</f>
        <v>1</v>
      </c>
      <c r="K25" s="18">
        <f t="shared" ref="K25:K26" si="5">J16+J17+J18+J19+J20+J21+J22+J23+J24+J25</f>
        <v>8</v>
      </c>
      <c r="L25" s="17">
        <f t="shared" ref="L25:L26" si="6">J25/K25</f>
        <v>0.125</v>
      </c>
      <c r="N25" s="1">
        <f t="shared" ref="N25:N26" si="7">J25*L25</f>
        <v>0.125</v>
      </c>
    </row>
    <row r="26" spans="2:14" ht="47.25" x14ac:dyDescent="0.25">
      <c r="B26" s="16" t="s">
        <v>33</v>
      </c>
      <c r="C26" s="12" t="s">
        <v>28</v>
      </c>
      <c r="D26" s="15" t="s">
        <v>31</v>
      </c>
      <c r="E26" s="14">
        <v>10.1</v>
      </c>
      <c r="F26" s="20">
        <v>25</v>
      </c>
      <c r="G26" s="5">
        <v>12.5</v>
      </c>
      <c r="H26" s="21"/>
      <c r="I26" s="17">
        <f t="shared" si="3"/>
        <v>0.5</v>
      </c>
      <c r="J26" s="1">
        <f t="shared" si="4"/>
        <v>2</v>
      </c>
      <c r="K26" s="18">
        <f t="shared" si="5"/>
        <v>9</v>
      </c>
      <c r="L26" s="17">
        <f t="shared" si="6"/>
        <v>0.22222222222222221</v>
      </c>
      <c r="N26" s="1">
        <f t="shared" si="7"/>
        <v>0.44444444444444442</v>
      </c>
    </row>
  </sheetData>
  <mergeCells count="14">
    <mergeCell ref="B24:H24"/>
    <mergeCell ref="B23:H23"/>
    <mergeCell ref="B12:H12"/>
    <mergeCell ref="B8:H8"/>
    <mergeCell ref="B11:H11"/>
    <mergeCell ref="B9:H9"/>
    <mergeCell ref="B3:H3"/>
    <mergeCell ref="B5:B7"/>
    <mergeCell ref="C5:C7"/>
    <mergeCell ref="D5:D7"/>
    <mergeCell ref="E5:G5"/>
    <mergeCell ref="H5:H7"/>
    <mergeCell ref="E6:E7"/>
    <mergeCell ref="F6:G6"/>
  </mergeCells>
  <hyperlinks>
    <hyperlink ref="E6" location="Par1149" display="Par1149"/>
  </hyperlinks>
  <pageMargins left="0.31496062992125984" right="0.15748031496062992" top="0.35433070866141736" bottom="0.15748031496062992" header="0.31496062992125984" footer="0.31496062992125984"/>
  <pageSetup paperSize="9" scale="76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2015-04-08T13:55:51Z</dcterms:modified>
</cp:coreProperties>
</file>