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85" windowWidth="14805" windowHeight="7830" activeTab="2"/>
  </bookViews>
  <sheets>
    <sheet name="департамент" sheetId="1" r:id="rId1"/>
    <sheet name="переселение" sheetId="4" r:id="rId2"/>
    <sheet name="КОРТ" sheetId="5" r:id="rId3"/>
    <sheet name="Градо" sheetId="8" r:id="rId4"/>
  </sheets>
  <externalReferences>
    <externalReference r:id="rId5"/>
  </externalReferences>
  <calcPr calcId="162913" calcOnSave="0"/>
</workbook>
</file>

<file path=xl/calcChain.xml><?xml version="1.0" encoding="utf-8"?>
<calcChain xmlns="http://schemas.openxmlformats.org/spreadsheetml/2006/main">
  <c r="L18" i="5" l="1"/>
  <c r="Z17" i="5" l="1"/>
  <c r="V17" i="5"/>
  <c r="R17" i="5"/>
  <c r="M17" i="5"/>
  <c r="I17" i="5"/>
  <c r="E17" i="5"/>
  <c r="Y19" i="5"/>
  <c r="U19" i="5"/>
  <c r="Q19" i="5"/>
  <c r="P19" i="5" s="1"/>
  <c r="L19" i="5"/>
  <c r="H19" i="5"/>
  <c r="D19" i="5" l="1"/>
  <c r="C19" i="5" s="1"/>
  <c r="I17" i="1" l="1"/>
  <c r="H17" i="1"/>
  <c r="C17" i="1"/>
  <c r="D17" i="1"/>
  <c r="E17" i="1"/>
  <c r="H59" i="1"/>
  <c r="D59" i="1"/>
  <c r="C59" i="1" s="1"/>
  <c r="Z18" i="1" l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J17" i="4" l="1"/>
  <c r="I17" i="4"/>
  <c r="D17" i="4"/>
  <c r="E17" i="4"/>
  <c r="I32" i="4"/>
  <c r="D32" i="4"/>
  <c r="C32" i="4" s="1"/>
  <c r="AG17" i="4"/>
  <c r="AE17" i="4"/>
  <c r="AD17" i="4"/>
  <c r="AA17" i="4"/>
  <c r="Z17" i="4"/>
  <c r="Y17" i="4"/>
  <c r="V17" i="4"/>
  <c r="U17" i="4"/>
  <c r="P17" i="4"/>
  <c r="O17" i="4"/>
  <c r="K17" i="4"/>
  <c r="F17" i="4"/>
  <c r="N30" i="4"/>
  <c r="D26" i="4"/>
  <c r="D27" i="4"/>
  <c r="D28" i="4"/>
  <c r="D29" i="4"/>
  <c r="D30" i="4"/>
  <c r="D31" i="4"/>
  <c r="I26" i="4"/>
  <c r="I27" i="4"/>
  <c r="I28" i="4"/>
  <c r="I29" i="4"/>
  <c r="I30" i="4"/>
  <c r="I31" i="4"/>
  <c r="N26" i="4"/>
  <c r="N27" i="4"/>
  <c r="N28" i="4"/>
  <c r="N29" i="4"/>
  <c r="N31" i="4"/>
  <c r="AD26" i="4"/>
  <c r="AD27" i="4"/>
  <c r="AD28" i="4"/>
  <c r="AD29" i="4"/>
  <c r="AD30" i="4"/>
  <c r="AD31" i="4"/>
  <c r="Y26" i="4"/>
  <c r="Y27" i="4"/>
  <c r="Y28" i="4"/>
  <c r="Y29" i="4"/>
  <c r="Y30" i="4"/>
  <c r="Y31" i="4"/>
  <c r="S26" i="4"/>
  <c r="S25" i="4"/>
  <c r="T26" i="4"/>
  <c r="T27" i="4"/>
  <c r="T28" i="4"/>
  <c r="T29" i="4"/>
  <c r="T30" i="4"/>
  <c r="S30" i="4" s="1"/>
  <c r="T31" i="4"/>
  <c r="S31" i="4" s="1"/>
  <c r="I25" i="4"/>
  <c r="C26" i="4" l="1"/>
  <c r="C31" i="4"/>
  <c r="C30" i="4"/>
  <c r="C29" i="4"/>
  <c r="C28" i="4"/>
  <c r="C17" i="4" s="1"/>
  <c r="C27" i="4"/>
  <c r="S29" i="4"/>
  <c r="S28" i="4"/>
  <c r="S27" i="4"/>
  <c r="Z17" i="8"/>
  <c r="V17" i="8"/>
  <c r="R17" i="8"/>
  <c r="N23" i="4" l="1"/>
  <c r="I23" i="4"/>
  <c r="AD22" i="4" l="1"/>
  <c r="T22" i="4"/>
  <c r="H19" i="8" l="1"/>
  <c r="H20" i="8"/>
  <c r="H21" i="8"/>
  <c r="H22" i="8"/>
  <c r="H18" i="8"/>
  <c r="L22" i="8"/>
  <c r="L21" i="8"/>
  <c r="M17" i="8"/>
  <c r="I17" i="8"/>
  <c r="E17" i="8"/>
  <c r="H17" i="8" l="1"/>
  <c r="D18" i="8" l="1"/>
  <c r="L18" i="8"/>
  <c r="D19" i="8"/>
  <c r="L19" i="8"/>
  <c r="D20" i="8"/>
  <c r="L20" i="8"/>
  <c r="D21" i="8"/>
  <c r="D22" i="8"/>
  <c r="Y22" i="8"/>
  <c r="U22" i="8"/>
  <c r="Q22" i="8"/>
  <c r="Y21" i="8"/>
  <c r="U21" i="8"/>
  <c r="Q21" i="8"/>
  <c r="Y20" i="8"/>
  <c r="U20" i="8"/>
  <c r="Q20" i="8"/>
  <c r="Y19" i="8"/>
  <c r="U19" i="8"/>
  <c r="Q19" i="8"/>
  <c r="Y18" i="8"/>
  <c r="U18" i="8"/>
  <c r="Q18" i="8"/>
  <c r="X17" i="8"/>
  <c r="T17" i="8"/>
  <c r="O17" i="8"/>
  <c r="K17" i="8"/>
  <c r="G17" i="8"/>
  <c r="Q17" i="8" l="1"/>
  <c r="U17" i="8"/>
  <c r="Y17" i="8"/>
  <c r="D17" i="8"/>
  <c r="L17" i="8"/>
  <c r="C22" i="8"/>
  <c r="C20" i="8"/>
  <c r="C21" i="8"/>
  <c r="C19" i="8"/>
  <c r="C18" i="8"/>
  <c r="P21" i="8"/>
  <c r="P22" i="8"/>
  <c r="P19" i="8"/>
  <c r="P20" i="8"/>
  <c r="P18" i="8"/>
  <c r="P17" i="8" l="1"/>
  <c r="C17" i="8"/>
  <c r="U18" i="1"/>
  <c r="L18" i="1"/>
  <c r="H18" i="1"/>
  <c r="Q18" i="1"/>
  <c r="Y18" i="1"/>
  <c r="P18" i="1" l="1"/>
  <c r="L17" i="5" l="1"/>
  <c r="AF17" i="4" l="1"/>
  <c r="Y19" i="1" l="1"/>
  <c r="Y20" i="1"/>
  <c r="Y21" i="1"/>
  <c r="Y22" i="1"/>
  <c r="Y23" i="1"/>
  <c r="Y25" i="1"/>
  <c r="Y26" i="1"/>
  <c r="Y30" i="1"/>
  <c r="Y31" i="1"/>
  <c r="Y32" i="1"/>
  <c r="Y34" i="1"/>
  <c r="Y35" i="1"/>
  <c r="Y37" i="1"/>
  <c r="Y38" i="1"/>
  <c r="Y39" i="1"/>
  <c r="Y40" i="1"/>
  <c r="Y41" i="1"/>
  <c r="Y44" i="1"/>
  <c r="Y45" i="1"/>
  <c r="Y46" i="1"/>
  <c r="Y47" i="1"/>
  <c r="Y48" i="1"/>
  <c r="Y49" i="1"/>
  <c r="Y51" i="1"/>
  <c r="Y52" i="1"/>
  <c r="Y53" i="1"/>
  <c r="Y54" i="1"/>
  <c r="Y56" i="1"/>
  <c r="Y57" i="1"/>
  <c r="Y58" i="1"/>
  <c r="U19" i="1"/>
  <c r="U20" i="1"/>
  <c r="U21" i="1"/>
  <c r="U22" i="1"/>
  <c r="U23" i="1"/>
  <c r="U24" i="1"/>
  <c r="U25" i="1"/>
  <c r="U26" i="1"/>
  <c r="U27" i="1"/>
  <c r="U29" i="1"/>
  <c r="U30" i="1"/>
  <c r="U31" i="1"/>
  <c r="U32" i="1"/>
  <c r="U34" i="1"/>
  <c r="U35" i="1"/>
  <c r="U37" i="1"/>
  <c r="U38" i="1"/>
  <c r="U39" i="1"/>
  <c r="U40" i="1"/>
  <c r="U41" i="1"/>
  <c r="U44" i="1"/>
  <c r="U45" i="1"/>
  <c r="U46" i="1"/>
  <c r="U47" i="1"/>
  <c r="U48" i="1"/>
  <c r="U49" i="1"/>
  <c r="U51" i="1"/>
  <c r="U52" i="1"/>
  <c r="U53" i="1"/>
  <c r="U54" i="1"/>
  <c r="U56" i="1"/>
  <c r="U57" i="1"/>
  <c r="U58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7" i="1"/>
  <c r="Q38" i="1"/>
  <c r="Q39" i="1"/>
  <c r="Q40" i="1"/>
  <c r="Q41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L33" i="1"/>
  <c r="L49" i="1"/>
  <c r="L51" i="1"/>
  <c r="H49" i="1"/>
  <c r="H51" i="1"/>
  <c r="D33" i="1"/>
  <c r="D44" i="1"/>
  <c r="D49" i="1"/>
  <c r="D51" i="1"/>
  <c r="D57" i="1"/>
  <c r="P19" i="1" l="1"/>
  <c r="P25" i="1"/>
  <c r="P30" i="1"/>
  <c r="P22" i="1"/>
  <c r="P35" i="1"/>
  <c r="P21" i="1"/>
  <c r="P57" i="1"/>
  <c r="P47" i="1"/>
  <c r="P32" i="1"/>
  <c r="P31" i="1"/>
  <c r="P58" i="1"/>
  <c r="P54" i="1"/>
  <c r="P44" i="1"/>
  <c r="P23" i="1"/>
  <c r="P20" i="1"/>
  <c r="P51" i="1"/>
  <c r="P39" i="1"/>
  <c r="P56" i="1"/>
  <c r="P26" i="1"/>
  <c r="P48" i="1"/>
  <c r="P40" i="1"/>
  <c r="P52" i="1"/>
  <c r="P45" i="1"/>
  <c r="P37" i="1"/>
  <c r="P53" i="1"/>
  <c r="P46" i="1"/>
  <c r="P38" i="1"/>
  <c r="P49" i="1"/>
  <c r="P41" i="1"/>
  <c r="P34" i="1"/>
  <c r="C51" i="1"/>
  <c r="C49" i="1"/>
  <c r="U18" i="5" l="1"/>
  <c r="U17" i="5" s="1"/>
  <c r="Q18" i="5"/>
  <c r="Q17" i="5" s="1"/>
  <c r="H18" i="5"/>
  <c r="H17" i="5" s="1"/>
  <c r="D18" i="5"/>
  <c r="X17" i="5"/>
  <c r="T17" i="5"/>
  <c r="O17" i="5"/>
  <c r="K17" i="5"/>
  <c r="G17" i="5"/>
  <c r="C18" i="5" l="1"/>
  <c r="C17" i="5" s="1"/>
  <c r="D17" i="5"/>
  <c r="Y18" i="5"/>
  <c r="Y17" i="5" s="1"/>
  <c r="K17" i="1"/>
  <c r="T17" i="1"/>
  <c r="X17" i="1"/>
  <c r="P18" i="5" l="1"/>
  <c r="P17" i="5" s="1"/>
  <c r="AD25" i="4" l="1"/>
  <c r="Y25" i="4"/>
  <c r="T25" i="4"/>
  <c r="N25" i="4"/>
  <c r="D25" i="4"/>
  <c r="AD24" i="4"/>
  <c r="Y24" i="4"/>
  <c r="T24" i="4"/>
  <c r="T17" i="4" s="1"/>
  <c r="N24" i="4"/>
  <c r="I24" i="4"/>
  <c r="D24" i="4"/>
  <c r="AD23" i="4"/>
  <c r="Y23" i="4"/>
  <c r="T23" i="4"/>
  <c r="D23" i="4"/>
  <c r="Y22" i="4"/>
  <c r="N22" i="4"/>
  <c r="I22" i="4"/>
  <c r="D22" i="4"/>
  <c r="AD21" i="4"/>
  <c r="Y21" i="4"/>
  <c r="T21" i="4"/>
  <c r="N21" i="4"/>
  <c r="I21" i="4"/>
  <c r="D21" i="4"/>
  <c r="AD20" i="4"/>
  <c r="Y20" i="4"/>
  <c r="T20" i="4"/>
  <c r="N20" i="4"/>
  <c r="I20" i="4"/>
  <c r="D20" i="4"/>
  <c r="AD19" i="4"/>
  <c r="Y19" i="4"/>
  <c r="T19" i="4"/>
  <c r="N19" i="4"/>
  <c r="N17" i="4" s="1"/>
  <c r="I19" i="4"/>
  <c r="D19" i="4"/>
  <c r="AD18" i="4"/>
  <c r="Y18" i="4"/>
  <c r="T18" i="4"/>
  <c r="N18" i="4"/>
  <c r="I18" i="4"/>
  <c r="D18" i="4"/>
  <c r="S23" i="4" l="1"/>
  <c r="S22" i="4"/>
  <c r="S18" i="4"/>
  <c r="S20" i="4"/>
  <c r="S24" i="4"/>
  <c r="S19" i="4"/>
  <c r="S21" i="4"/>
  <c r="C23" i="4"/>
  <c r="C25" i="4"/>
  <c r="C18" i="4"/>
  <c r="C20" i="4"/>
  <c r="C22" i="4"/>
  <c r="C24" i="4"/>
  <c r="C19" i="4"/>
  <c r="C21" i="4"/>
  <c r="Y55" i="1"/>
  <c r="Y33" i="1"/>
  <c r="Y29" i="1"/>
  <c r="P29" i="1" s="1"/>
  <c r="Y27" i="1"/>
  <c r="P27" i="1" s="1"/>
  <c r="Y50" i="1"/>
  <c r="Y43" i="1"/>
  <c r="Y36" i="1"/>
  <c r="Y28" i="1"/>
  <c r="U55" i="1"/>
  <c r="U33" i="1"/>
  <c r="U50" i="1"/>
  <c r="U43" i="1"/>
  <c r="U36" i="1"/>
  <c r="U28" i="1"/>
  <c r="Q50" i="1"/>
  <c r="Q43" i="1"/>
  <c r="Q42" i="1"/>
  <c r="Q36" i="1"/>
  <c r="Q28" i="1"/>
  <c r="L57" i="1"/>
  <c r="L44" i="1"/>
  <c r="L58" i="1"/>
  <c r="L56" i="1"/>
  <c r="L54" i="1"/>
  <c r="L53" i="1"/>
  <c r="L52" i="1"/>
  <c r="L50" i="1"/>
  <c r="L43" i="1"/>
  <c r="L41" i="1"/>
  <c r="L39" i="1"/>
  <c r="L38" i="1"/>
  <c r="L37" i="1"/>
  <c r="L36" i="1"/>
  <c r="L34" i="1"/>
  <c r="L31" i="1"/>
  <c r="L30" i="1"/>
  <c r="L26" i="1"/>
  <c r="L22" i="1"/>
  <c r="L21" i="1"/>
  <c r="L20" i="1"/>
  <c r="L19" i="1"/>
  <c r="H57" i="1"/>
  <c r="H44" i="1"/>
  <c r="H33" i="1"/>
  <c r="C33" i="1" s="1"/>
  <c r="H58" i="1"/>
  <c r="H56" i="1"/>
  <c r="H55" i="1"/>
  <c r="H54" i="1"/>
  <c r="H50" i="1"/>
  <c r="H41" i="1"/>
  <c r="H39" i="1"/>
  <c r="H38" i="1"/>
  <c r="H37" i="1"/>
  <c r="H36" i="1"/>
  <c r="H34" i="1"/>
  <c r="H31" i="1"/>
  <c r="H29" i="1"/>
  <c r="H22" i="1"/>
  <c r="H21" i="1"/>
  <c r="H20" i="1"/>
  <c r="H19" i="1"/>
  <c r="D58" i="1"/>
  <c r="D56" i="1"/>
  <c r="D55" i="1"/>
  <c r="D54" i="1"/>
  <c r="D53" i="1"/>
  <c r="D52" i="1"/>
  <c r="D50" i="1"/>
  <c r="D48" i="1"/>
  <c r="D47" i="1"/>
  <c r="D46" i="1"/>
  <c r="D45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S17" i="4" l="1"/>
  <c r="C21" i="1"/>
  <c r="P33" i="1"/>
  <c r="C34" i="1"/>
  <c r="C38" i="1"/>
  <c r="H25" i="1"/>
  <c r="L42" i="1"/>
  <c r="U42" i="1"/>
  <c r="H46" i="1"/>
  <c r="H42" i="1"/>
  <c r="H47" i="1"/>
  <c r="H53" i="1"/>
  <c r="C53" i="1" s="1"/>
  <c r="L35" i="1"/>
  <c r="L48" i="1"/>
  <c r="M17" i="1"/>
  <c r="H35" i="1"/>
  <c r="H43" i="1"/>
  <c r="C43" i="1" s="1"/>
  <c r="H48" i="1"/>
  <c r="L40" i="1"/>
  <c r="L45" i="1"/>
  <c r="P43" i="1"/>
  <c r="C37" i="1"/>
  <c r="C41" i="1"/>
  <c r="H24" i="1"/>
  <c r="H28" i="1"/>
  <c r="L25" i="1"/>
  <c r="L29" i="1"/>
  <c r="C29" i="1" s="1"/>
  <c r="C58" i="1"/>
  <c r="H26" i="1"/>
  <c r="C26" i="1" s="1"/>
  <c r="L23" i="1"/>
  <c r="L27" i="1"/>
  <c r="L55" i="1"/>
  <c r="C55" i="1" s="1"/>
  <c r="Y42" i="1"/>
  <c r="C50" i="1"/>
  <c r="C19" i="1"/>
  <c r="H23" i="1"/>
  <c r="H27" i="1"/>
  <c r="C31" i="1"/>
  <c r="C36" i="1"/>
  <c r="H40" i="1"/>
  <c r="H45" i="1"/>
  <c r="L24" i="1"/>
  <c r="L28" i="1"/>
  <c r="L32" i="1"/>
  <c r="L46" i="1"/>
  <c r="P28" i="1"/>
  <c r="P50" i="1"/>
  <c r="P55" i="1"/>
  <c r="Y24" i="1"/>
  <c r="P24" i="1" s="1"/>
  <c r="C22" i="1"/>
  <c r="C54" i="1"/>
  <c r="H30" i="1"/>
  <c r="C30" i="1" s="1"/>
  <c r="C39" i="1"/>
  <c r="C20" i="1"/>
  <c r="H32" i="1"/>
  <c r="H52" i="1"/>
  <c r="C52" i="1" s="1"/>
  <c r="C56" i="1"/>
  <c r="C44" i="1"/>
  <c r="C57" i="1"/>
  <c r="L47" i="1"/>
  <c r="P36" i="1"/>
  <c r="D18" i="1"/>
  <c r="Q17" i="1"/>
  <c r="R17" i="1"/>
  <c r="V17" i="1"/>
  <c r="Z17" i="1"/>
  <c r="C48" i="1" l="1"/>
  <c r="C28" i="1"/>
  <c r="C42" i="1"/>
  <c r="C25" i="1"/>
  <c r="C35" i="1"/>
  <c r="C46" i="1"/>
  <c r="P42" i="1"/>
  <c r="C24" i="1"/>
  <c r="C40" i="1"/>
  <c r="C47" i="1"/>
  <c r="C32" i="1"/>
  <c r="C45" i="1"/>
  <c r="C27" i="1"/>
  <c r="C23" i="1"/>
  <c r="L17" i="1"/>
  <c r="U17" i="1"/>
  <c r="Y17" i="1"/>
  <c r="C18" i="1"/>
  <c r="P17" i="1" l="1"/>
</calcChain>
</file>

<file path=xl/sharedStrings.xml><?xml version="1.0" encoding="utf-8"?>
<sst xmlns="http://schemas.openxmlformats.org/spreadsheetml/2006/main" count="213" uniqueCount="91">
  <si>
    <t>№ п/п</t>
  </si>
  <si>
    <t>Наименование муниципального образования</t>
  </si>
  <si>
    <t>всего</t>
  </si>
  <si>
    <t>федеральный бюджет</t>
  </si>
  <si>
    <t>из них</t>
  </si>
  <si>
    <t>в том числе за счет:</t>
  </si>
  <si>
    <t>областной бюджет</t>
  </si>
  <si>
    <t>местный бюджет</t>
  </si>
  <si>
    <t>предусмотрено соглашением</t>
  </si>
  <si>
    <t>Объем средств (тыс. рублей)</t>
  </si>
  <si>
    <t>израсходовано</t>
  </si>
  <si>
    <r>
      <t>Таблица 13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</si>
  <si>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Дополнительная информация</t>
  </si>
  <si>
    <t>Адамовский район</t>
  </si>
  <si>
    <t>Акбулакский район</t>
  </si>
  <si>
    <t>Александровский район</t>
  </si>
  <si>
    <t>Асекеевский район</t>
  </si>
  <si>
    <t>Беляевский район</t>
  </si>
  <si>
    <t>Бугурусланский район</t>
  </si>
  <si>
    <t>Бузулукский район</t>
  </si>
  <si>
    <t>г. Бугуруслан</t>
  </si>
  <si>
    <t>г. Бузулук</t>
  </si>
  <si>
    <t>г. Медногорск</t>
  </si>
  <si>
    <t>г. Новотроицк</t>
  </si>
  <si>
    <t>г. Оренбург</t>
  </si>
  <si>
    <t>г. Орск</t>
  </si>
  <si>
    <t>Грачёвский район</t>
  </si>
  <si>
    <t>Домбаровский район</t>
  </si>
  <si>
    <t>Илекский район</t>
  </si>
  <si>
    <t>Кваркенский район</t>
  </si>
  <si>
    <t>Красногвардейский район</t>
  </si>
  <si>
    <t>Курманаевский район</t>
  </si>
  <si>
    <t>Матвеевский район</t>
  </si>
  <si>
    <t>Новоорский район</t>
  </si>
  <si>
    <t>Новосергиевский район</t>
  </si>
  <si>
    <t>Октябрьский район</t>
  </si>
  <si>
    <t>Оренбургский район</t>
  </si>
  <si>
    <t>Первомайский район</t>
  </si>
  <si>
    <t>Переволоцкий район</t>
  </si>
  <si>
    <t>Пономарёвский район</t>
  </si>
  <si>
    <t>Сакмарский район</t>
  </si>
  <si>
    <t>Саракташский район</t>
  </si>
  <si>
    <t>Светлинский район</t>
  </si>
  <si>
    <t>Северный район</t>
  </si>
  <si>
    <t>Ташлинский район</t>
  </si>
  <si>
    <t>Тоцкий район</t>
  </si>
  <si>
    <t>Тюльганский район</t>
  </si>
  <si>
    <t>Шарлыкский район</t>
  </si>
  <si>
    <r>
      <t>мероприятие 1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</si>
  <si>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*</t>
    </r>
    <r>
      <rPr>
        <sz val="11"/>
        <color theme="1"/>
        <rFont val="Times New Roman"/>
        <family val="1"/>
        <charset val="204"/>
      </rPr>
      <t>) Мероприятие по обеспечению жильем молодых семей</t>
    </r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</si>
  <si>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обеспечение жильем молодых семей</t>
    </r>
  </si>
  <si>
    <t>Гайский городской округ</t>
  </si>
  <si>
    <t>Всего</t>
  </si>
  <si>
    <r>
      <t>*</t>
    </r>
    <r>
      <rPr>
        <sz val="11"/>
        <color theme="1"/>
        <rFont val="Times New Roman"/>
        <family val="1"/>
        <charset val="204"/>
      </rPr>
      <t>) Средства федерального бюджета (средства государственной корпорации - Фонда содействия реформированию ЖКХ)</t>
    </r>
  </si>
  <si>
    <t xml:space="preserve">                                                                                                                                                (целевое назначение субсидии)</t>
  </si>
  <si>
    <r>
      <t>мероприятие 1</t>
    </r>
    <r>
      <rPr>
        <vertAlign val="superscript"/>
        <sz val="10"/>
        <color theme="1"/>
        <rFont val="Times New Roman"/>
        <family val="1"/>
        <charset val="204"/>
      </rPr>
      <t>**</t>
    </r>
  </si>
  <si>
    <r>
      <t>федеральный бюджет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</si>
  <si>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мероприятие 2</t>
    </r>
    <r>
      <rPr>
        <vertAlign val="superscript"/>
        <sz val="10"/>
        <color theme="1"/>
        <rFont val="Times New Roman"/>
        <family val="1"/>
        <charset val="204"/>
      </rPr>
      <t>***</t>
    </r>
  </si>
  <si>
    <r>
      <rPr>
        <vertAlign val="superscript"/>
        <sz val="11"/>
        <color theme="1"/>
        <rFont val="Times New Roman"/>
        <family val="1"/>
        <charset val="204"/>
      </rPr>
      <t>***</t>
    </r>
    <r>
      <rPr>
        <sz val="11"/>
        <color theme="1"/>
        <rFont val="Times New Roman"/>
        <family val="1"/>
        <charset val="204"/>
      </rPr>
      <t>) Мероприятия по переселению граждан из домов блокированной застройки, признанных аварийными до 1 января 2017 года</t>
    </r>
  </si>
  <si>
    <t>Сорочинский городской округ</t>
  </si>
  <si>
    <t xml:space="preserve">                                                                                                      (целевое назначение субсидии)</t>
  </si>
  <si>
    <t xml:space="preserve">                                                                                     (целевое назначение субсидии)</t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</si>
  <si>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(контрольных событий) </t>
    </r>
    <r>
      <rPr>
        <u/>
        <sz val="11"/>
        <color theme="1"/>
        <rFont val="Times New Roman"/>
        <family val="1"/>
        <charset val="204"/>
      </rPr>
      <t>на 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</si>
  <si>
    <t>федераль ный бюджет</t>
  </si>
  <si>
    <t>Подпрограмма 7 «Обеспечение жильем молодых семей в Оренбургской области»</t>
  </si>
  <si>
    <t>Подпрограмма 6 «Переселение граждан из аварийного жилищного фонда Оренбургской области»</t>
  </si>
  <si>
    <t>Ясненский городской округ</t>
  </si>
  <si>
    <t>Соль-Илецкий  городской округ</t>
  </si>
  <si>
    <t>Кувандыкский городской округ</t>
  </si>
  <si>
    <t>Абдулинский городской округ</t>
  </si>
  <si>
    <r>
      <t>*</t>
    </r>
    <r>
      <rPr>
        <sz val="11"/>
        <color theme="1"/>
        <rFont val="Times New Roman"/>
        <family val="1"/>
        <charset val="204"/>
      </rPr>
      <t>) Субсидии на софинансирование капитальных вложений в объекты муниципальной собственности</t>
    </r>
  </si>
  <si>
    <t>Саракташский поссовет Саракташского района</t>
  </si>
  <si>
    <t>Подпрограмма 3 «Развитие системы градорегулирования в Оренбургской области»</t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</si>
  <si>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(контрольных событий) </t>
    </r>
    <r>
      <rPr>
        <u/>
        <sz val="11"/>
        <color theme="1"/>
        <rFont val="Times New Roman"/>
        <family val="1"/>
        <charset val="204"/>
      </rPr>
      <t>на  оказание содействия муниципальным образованиям в подготовке документов в области градостроительной деятельности, а также для внесения сведений ЕГРН</t>
    </r>
  </si>
  <si>
    <t>*) Мероприятия по оказанию содействия муниципальным образованиям в подготовке документов в области градостроительной деятельности</t>
  </si>
  <si>
    <r>
      <rPr>
        <vertAlign val="superscript"/>
        <sz val="11"/>
        <color theme="1"/>
        <rFont val="Times New Roman"/>
        <family val="1"/>
        <charset val="204"/>
      </rPr>
      <t>**</t>
    </r>
    <r>
      <rPr>
        <sz val="11"/>
        <color theme="1"/>
        <rFont val="Times New Roman"/>
        <family val="1"/>
        <charset val="204"/>
      </rPr>
      <t>) Мероприятия регионального проекта "Обеспечение устойчивого сокращения непригодного для проживания жилищного фонда"</t>
    </r>
  </si>
  <si>
    <r>
      <rPr>
        <vertAlign val="superscript"/>
        <sz val="11"/>
        <color theme="1"/>
        <rFont val="Times New Roman"/>
        <family val="1"/>
        <charset val="204"/>
      </rPr>
      <t>****</t>
    </r>
    <r>
      <rPr>
        <sz val="11"/>
        <color theme="1"/>
        <rFont val="Times New Roman"/>
        <family val="1"/>
        <charset val="204"/>
      </rPr>
      <t>) Мероприятия по переселения граждан из жилых домов, признанных аварийными после 1 января 2017 года, расположенных на территории исторического поселения регионального значения город Оренбург</t>
    </r>
  </si>
  <si>
    <t>по состоянию на 30 июня 2021 года</t>
  </si>
  <si>
    <t>Подпрограмма 1 "Инфраструктурное обеспечение земельных участков в целях жилищного строительства»</t>
  </si>
  <si>
    <t>Соль-Илецкий городской округ</t>
  </si>
  <si>
    <t>Красногвардейский сельсовет Бузулукского района</t>
  </si>
  <si>
    <t>Кардаиловский сельсовет Илекского района</t>
  </si>
  <si>
    <t>Кировский сельсовет Кваркенского района</t>
  </si>
  <si>
    <t>Коминтерновский сельсовет Кваркенского района</t>
  </si>
  <si>
    <t>Краснооярский поссовет Кваркенского района</t>
  </si>
  <si>
    <t>Адамовский поссовет Адамовского района</t>
  </si>
  <si>
    <t>Новооренбургский сельсовет Кваркенского района</t>
  </si>
  <si>
    <t>Светлинский поссовет Светлинского района</t>
  </si>
  <si>
    <t>Нераспредленный остаток</t>
  </si>
  <si>
    <t>Нераспределенный остаток</t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</si>
  <si>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софинансирование капитальных вложений в объекты муниципальной собственности в 2021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</si>
</sst>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2" borderId="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/>
    <xf numFmtId="2" fontId="5" fillId="4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164" fontId="5" fillId="2" borderId="3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wrapText="1"/>
    </xf>
    <xf numFmtId="2" fontId="5" fillId="3" borderId="2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57;&#1058;&#1071;\&#1086;&#1090;&#1095;&#1077;&#1090;%20&#1087;&#1086;%20&#1043;&#1055;\&#1074;%20&#1084;&#1080;&#1085;&#1092;&#1080;&#1085;\15%20-%201%20&#1087;&#1086;&#1083;&#1091;&#1075;&#1086;&#1076;&#1080;&#1077;%202021\&#1086;&#1090;&#1074;&#1077;&#1090;&#1099;\&#1041;&#1091;&#1089;&#1083;&#1086;&#1074;&#1089;&#1082;&#1080;&#1081;\&#1058;&#1072;&#1073;&#1083;.%208,%209,%2011,%2012,%2013,%2013.1%20&#1079;&#1072;%20I%20&#1087;&#1086;&#1083;&#1091;&#1075;&#1086;&#1076;&#1080;&#1077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"/>
      <sheetName val="system"/>
      <sheetName val="formula"/>
      <sheetName val="format"/>
      <sheetName val="Лист0"/>
      <sheetName val="Табл. 8"/>
      <sheetName val="Табл. 9"/>
      <sheetName val="Табл. 11"/>
      <sheetName val="Табл. 12"/>
      <sheetName val="Табл. 13"/>
      <sheetName val="Табл. 13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>
            <v>2121.1099399999998</v>
          </cell>
          <cell r="G8">
            <v>5121.0900599999995</v>
          </cell>
          <cell r="I8">
            <v>3232.9</v>
          </cell>
          <cell r="L8">
            <v>1146.05663</v>
          </cell>
          <cell r="N8">
            <v>2766.9755700000005</v>
          </cell>
          <cell r="P8">
            <v>1746.7678000000003</v>
          </cell>
        </row>
        <row r="9">
          <cell r="E9">
            <v>1175.65759</v>
          </cell>
          <cell r="G9">
            <v>2838.4424100000001</v>
          </cell>
          <cell r="I9">
            <v>2017.3</v>
          </cell>
          <cell r="L9">
            <v>969.90575999999999</v>
          </cell>
          <cell r="N9">
            <v>2341.6866199999999</v>
          </cell>
          <cell r="P9">
            <v>1631.0076199999996</v>
          </cell>
        </row>
        <row r="10">
          <cell r="E10">
            <v>2448.20055</v>
          </cell>
          <cell r="G10">
            <v>5910.7994500000004</v>
          </cell>
          <cell r="I10">
            <v>2631.6</v>
          </cell>
          <cell r="L10">
            <v>1400.41875</v>
          </cell>
          <cell r="N10">
            <v>3381.0931500000002</v>
          </cell>
          <cell r="P10">
            <v>1504.9881</v>
          </cell>
        </row>
        <row r="11">
          <cell r="E11">
            <v>947.9125600000001</v>
          </cell>
          <cell r="G11">
            <v>2288.5874399999998</v>
          </cell>
          <cell r="I11">
            <v>1006.2</v>
          </cell>
          <cell r="L11">
            <v>705.74545000000001</v>
          </cell>
          <cell r="N11">
            <v>1703.9126000000001</v>
          </cell>
          <cell r="P11">
            <v>749.14194999999995</v>
          </cell>
        </row>
        <row r="12">
          <cell r="E12">
            <v>680.62844999999993</v>
          </cell>
          <cell r="G12">
            <v>1643.2715499999999</v>
          </cell>
          <cell r="I12">
            <v>1144.5999999999999</v>
          </cell>
          <cell r="L12">
            <v>467.93329000000006</v>
          </cell>
          <cell r="N12">
            <v>1129.7521499999998</v>
          </cell>
          <cell r="P12">
            <v>786.91456000000005</v>
          </cell>
        </row>
        <row r="13">
          <cell r="E13">
            <v>3439.0203199999996</v>
          </cell>
          <cell r="G13">
            <v>8302.9796800000004</v>
          </cell>
          <cell r="I13">
            <v>5225.8999999999996</v>
          </cell>
          <cell r="L13">
            <v>2717.2422400000005</v>
          </cell>
          <cell r="N13">
            <v>6560.3587900000002</v>
          </cell>
          <cell r="P13">
            <v>4128.8989700000011</v>
          </cell>
        </row>
        <row r="14">
          <cell r="E14">
            <v>1780.0781499999998</v>
          </cell>
          <cell r="G14">
            <v>4297.7218499999999</v>
          </cell>
          <cell r="I14">
            <v>1964.7</v>
          </cell>
          <cell r="L14">
            <v>1141.8457699999997</v>
          </cell>
          <cell r="N14">
            <v>2757.30816</v>
          </cell>
          <cell r="P14">
            <v>1260.1460700000002</v>
          </cell>
        </row>
        <row r="15">
          <cell r="E15">
            <v>354.85581999999999</v>
          </cell>
          <cell r="G15">
            <v>856.74418000000003</v>
          </cell>
          <cell r="I15">
            <v>522.70000000000005</v>
          </cell>
          <cell r="L15">
            <v>0</v>
          </cell>
          <cell r="N15">
            <v>0</v>
          </cell>
          <cell r="P15">
            <v>0</v>
          </cell>
        </row>
        <row r="16">
          <cell r="E16">
            <v>1347.60861</v>
          </cell>
          <cell r="G16">
            <v>3253.59139</v>
          </cell>
          <cell r="I16">
            <v>2769.4</v>
          </cell>
          <cell r="L16">
            <v>1166.4184599999999</v>
          </cell>
          <cell r="N16">
            <v>2816.1359499999999</v>
          </cell>
          <cell r="P16">
            <v>2397.0455899999997</v>
          </cell>
        </row>
        <row r="17">
          <cell r="E17">
            <v>4329.0300999999999</v>
          </cell>
          <cell r="G17">
            <v>10451.769900000001</v>
          </cell>
          <cell r="I17">
            <v>9746.2999999999993</v>
          </cell>
          <cell r="L17">
            <v>3142.9156500000004</v>
          </cell>
          <cell r="N17">
            <v>7588.0809799999988</v>
          </cell>
          <cell r="P17">
            <v>7075.9033699999991</v>
          </cell>
        </row>
        <row r="18">
          <cell r="E18">
            <v>825.57574999999997</v>
          </cell>
          <cell r="G18">
            <v>1993.22425</v>
          </cell>
          <cell r="I18">
            <v>1095.5999999999999</v>
          </cell>
          <cell r="L18">
            <v>459.82021000000003</v>
          </cell>
          <cell r="N18">
            <v>1110.1643999999999</v>
          </cell>
          <cell r="P18">
            <v>610.21539000000007</v>
          </cell>
        </row>
        <row r="19">
          <cell r="E19">
            <v>1969.36778</v>
          </cell>
          <cell r="G19">
            <v>4754.7322199999999</v>
          </cell>
          <cell r="I19">
            <v>3507.8</v>
          </cell>
          <cell r="L19">
            <v>818.26701999999989</v>
          </cell>
          <cell r="N19">
            <v>1975.5784199999998</v>
          </cell>
          <cell r="P19">
            <v>1454.9545600000001</v>
          </cell>
        </row>
        <row r="20">
          <cell r="E20">
            <v>1672.26829</v>
          </cell>
          <cell r="G20">
            <v>4037.4317099999998</v>
          </cell>
          <cell r="I20">
            <v>3828.8</v>
          </cell>
          <cell r="L20">
            <v>1713.1253400000001</v>
          </cell>
          <cell r="N20">
            <v>1788.1681700000001</v>
          </cell>
          <cell r="P20">
            <v>2347.9064899999998</v>
          </cell>
        </row>
        <row r="21">
          <cell r="E21">
            <v>5681.6762800000006</v>
          </cell>
          <cell r="G21">
            <v>13717.523720000001</v>
          </cell>
          <cell r="I21">
            <v>9839.2000000000007</v>
          </cell>
          <cell r="L21">
            <v>3399.0108700000014</v>
          </cell>
          <cell r="N21">
            <v>8206.3829999999998</v>
          </cell>
          <cell r="P21">
            <v>5886.2112799999977</v>
          </cell>
        </row>
        <row r="22">
          <cell r="E22">
            <v>1612.3153500000001</v>
          </cell>
          <cell r="G22">
            <v>3892.6846499999997</v>
          </cell>
          <cell r="I22">
            <v>2446.6</v>
          </cell>
          <cell r="L22">
            <v>813.21394000000009</v>
          </cell>
          <cell r="N22">
            <v>1963.3785700000001</v>
          </cell>
          <cell r="P22">
            <v>1234.00749</v>
          </cell>
        </row>
        <row r="23">
          <cell r="E23">
            <v>2095.7170700000001</v>
          </cell>
          <cell r="G23">
            <v>5059.7829299999994</v>
          </cell>
          <cell r="I23">
            <v>2286.6</v>
          </cell>
          <cell r="L23">
            <v>1230.1047300000002</v>
          </cell>
          <cell r="N23">
            <v>2969.8965699999999</v>
          </cell>
          <cell r="P23">
            <v>1340.0987</v>
          </cell>
        </row>
        <row r="24">
          <cell r="E24">
            <v>666.51154000000008</v>
          </cell>
          <cell r="G24">
            <v>1609.1884599999998</v>
          </cell>
          <cell r="I24">
            <v>853.7</v>
          </cell>
          <cell r="L24">
            <v>251.00182373322815</v>
          </cell>
          <cell r="N24">
            <v>606.0034262667715</v>
          </cell>
          <cell r="P24">
            <v>321.49475000000001</v>
          </cell>
        </row>
        <row r="25">
          <cell r="E25">
            <v>2269.7182599999996</v>
          </cell>
          <cell r="G25">
            <v>5479.8817399999998</v>
          </cell>
          <cell r="I25">
            <v>2779.7</v>
          </cell>
          <cell r="L25">
            <v>1848.2785800000001</v>
          </cell>
          <cell r="N25">
            <v>4462.3811799999994</v>
          </cell>
          <cell r="P25">
            <v>2267.6402399999997</v>
          </cell>
        </row>
        <row r="26">
          <cell r="E26">
            <v>420.75427000000002</v>
          </cell>
          <cell r="G26">
            <v>1015.84573</v>
          </cell>
          <cell r="I26">
            <v>619.70000000000005</v>
          </cell>
          <cell r="L26">
            <v>420.75427000000002</v>
          </cell>
          <cell r="N26">
            <v>1015.84573</v>
          </cell>
          <cell r="P26">
            <v>619.70000000000005</v>
          </cell>
        </row>
        <row r="27">
          <cell r="E27">
            <v>1651.4151000000002</v>
          </cell>
          <cell r="G27">
            <v>3987.0848999999998</v>
          </cell>
          <cell r="I27">
            <v>2010.8</v>
          </cell>
          <cell r="L27">
            <v>1183.4065703122035</v>
          </cell>
          <cell r="N27">
            <v>2857.1511096877921</v>
          </cell>
          <cell r="P27">
            <v>1440.9423200000001</v>
          </cell>
        </row>
        <row r="28">
          <cell r="E28">
            <v>1812.64663</v>
          </cell>
          <cell r="G28">
            <v>4376.3533699999998</v>
          </cell>
          <cell r="I28">
            <v>2828</v>
          </cell>
          <cell r="L28">
            <v>1289.6989899999999</v>
          </cell>
          <cell r="N28">
            <v>3113.7775899999997</v>
          </cell>
          <cell r="P28">
            <v>2012.1234199999999</v>
          </cell>
        </row>
        <row r="29">
          <cell r="E29">
            <v>239.89964000000001</v>
          </cell>
          <cell r="G29">
            <v>579.20035999999993</v>
          </cell>
          <cell r="I29">
            <v>264.8</v>
          </cell>
          <cell r="L29">
            <v>0</v>
          </cell>
          <cell r="N29">
            <v>0</v>
          </cell>
          <cell r="P29">
            <v>0</v>
          </cell>
        </row>
        <row r="30">
          <cell r="E30">
            <v>137.62524999999999</v>
          </cell>
          <cell r="G30">
            <v>332.27474999999998</v>
          </cell>
          <cell r="I30">
            <v>375.6</v>
          </cell>
          <cell r="L30">
            <v>0</v>
          </cell>
          <cell r="N30">
            <v>0</v>
          </cell>
          <cell r="P30">
            <v>0</v>
          </cell>
        </row>
        <row r="31">
          <cell r="E31">
            <v>2355.1519399999997</v>
          </cell>
          <cell r="G31">
            <v>5686.1480599999995</v>
          </cell>
          <cell r="I31">
            <v>2934</v>
          </cell>
          <cell r="L31">
            <v>1252.4448645719817</v>
          </cell>
          <cell r="N31">
            <v>3023.833331546813</v>
          </cell>
          <cell r="P31">
            <v>1560.2701338660449</v>
          </cell>
        </row>
        <row r="32">
          <cell r="E32">
            <v>577.18254000000002</v>
          </cell>
          <cell r="G32">
            <v>1393.51746</v>
          </cell>
          <cell r="I32">
            <v>760.8</v>
          </cell>
          <cell r="L32">
            <v>192.39418000000001</v>
          </cell>
          <cell r="N32">
            <v>464.50582000000003</v>
          </cell>
          <cell r="P32">
            <v>253.6</v>
          </cell>
        </row>
        <row r="33">
          <cell r="E33">
            <v>646.39055000000008</v>
          </cell>
          <cell r="G33">
            <v>1560.6094499999999</v>
          </cell>
          <cell r="I33">
            <v>828</v>
          </cell>
          <cell r="L33">
            <v>0</v>
          </cell>
          <cell r="N33">
            <v>0</v>
          </cell>
          <cell r="P33">
            <v>0</v>
          </cell>
        </row>
        <row r="34">
          <cell r="E34">
            <v>10137.026390000001</v>
          </cell>
          <cell r="G34">
            <v>24474.27361</v>
          </cell>
          <cell r="I34">
            <v>17969.900000000001</v>
          </cell>
          <cell r="L34">
            <v>5311.3029599999991</v>
          </cell>
          <cell r="N34">
            <v>12823.31500000001</v>
          </cell>
          <cell r="P34">
            <v>9415.3431300000029</v>
          </cell>
        </row>
        <row r="35">
          <cell r="E35">
            <v>1338.4121100000002</v>
          </cell>
          <cell r="G35">
            <v>3231.38789</v>
          </cell>
          <cell r="I35">
            <v>1438.3</v>
          </cell>
          <cell r="L35">
            <v>562.13264000000004</v>
          </cell>
          <cell r="N35">
            <v>1357.1818400000002</v>
          </cell>
          <cell r="P35">
            <v>604.08551999999997</v>
          </cell>
        </row>
        <row r="36">
          <cell r="E36">
            <v>2963.9364399999999</v>
          </cell>
          <cell r="G36">
            <v>7155.9635599999992</v>
          </cell>
          <cell r="I36">
            <v>3704.6</v>
          </cell>
          <cell r="L36">
            <v>2352.9467100000002</v>
          </cell>
          <cell r="N36">
            <v>5680.8238700000011</v>
          </cell>
          <cell r="P36">
            <v>2941.6294200000007</v>
          </cell>
        </row>
        <row r="37">
          <cell r="E37">
            <v>3303.8259900000003</v>
          </cell>
          <cell r="G37">
            <v>7976.5740099999994</v>
          </cell>
          <cell r="I37">
            <v>2580.1999999999998</v>
          </cell>
          <cell r="L37">
            <v>2389.0458099999996</v>
          </cell>
          <cell r="N37">
            <v>6104.7805399999988</v>
          </cell>
          <cell r="P37">
            <v>1975.0798200000002</v>
          </cell>
        </row>
        <row r="38">
          <cell r="E38">
            <v>1065.5632499999999</v>
          </cell>
          <cell r="G38">
            <v>2572.6367500000001</v>
          </cell>
          <cell r="I38">
            <v>1502.7</v>
          </cell>
          <cell r="L38">
            <v>526.36656000000005</v>
          </cell>
          <cell r="N38">
            <v>1270.8302099999999</v>
          </cell>
          <cell r="P38">
            <v>732.30322999999999</v>
          </cell>
        </row>
        <row r="39">
          <cell r="E39">
            <v>2209.5310099999997</v>
          </cell>
          <cell r="G39">
            <v>5334.5689900000007</v>
          </cell>
          <cell r="I39">
            <v>2725.1</v>
          </cell>
          <cell r="L39">
            <v>2085.0996599999999</v>
          </cell>
          <cell r="N39">
            <v>5034.1488100000006</v>
          </cell>
          <cell r="P39">
            <v>2569.4515299999998</v>
          </cell>
        </row>
        <row r="40">
          <cell r="E40">
            <v>62.266709999999996</v>
          </cell>
          <cell r="G40">
            <v>150.33329000000001</v>
          </cell>
          <cell r="I40">
            <v>134.30000000000001</v>
          </cell>
          <cell r="L40">
            <v>62.266709999999996</v>
          </cell>
          <cell r="N40">
            <v>150.33329000000001</v>
          </cell>
          <cell r="P40">
            <v>134.30000000000001</v>
          </cell>
        </row>
        <row r="41">
          <cell r="E41">
            <v>877.21084999999994</v>
          </cell>
          <cell r="G41">
            <v>2117.88915</v>
          </cell>
          <cell r="I41">
            <v>1123.7</v>
          </cell>
          <cell r="L41">
            <v>230.84957999999997</v>
          </cell>
          <cell r="N41">
            <v>557.35041999999999</v>
          </cell>
          <cell r="P41">
            <v>295.7</v>
          </cell>
        </row>
        <row r="42">
          <cell r="E42">
            <v>1669.13446</v>
          </cell>
          <cell r="G42">
            <v>4029.8655400000002</v>
          </cell>
          <cell r="I42">
            <v>2910.3</v>
          </cell>
          <cell r="L42">
            <v>1008.67735</v>
          </cell>
          <cell r="N42">
            <v>2435.2945600000003</v>
          </cell>
          <cell r="P42">
            <v>1758.7280900000001</v>
          </cell>
        </row>
        <row r="43">
          <cell r="E43">
            <v>1303.58845</v>
          </cell>
          <cell r="G43">
            <v>3147.3115499999999</v>
          </cell>
          <cell r="I43">
            <v>1742.8</v>
          </cell>
          <cell r="L43">
            <v>1054.3293200000001</v>
          </cell>
          <cell r="N43">
            <v>436.69382000000002</v>
          </cell>
          <cell r="P43">
            <v>583.87685999999997</v>
          </cell>
        </row>
        <row r="44">
          <cell r="E44">
            <v>2751.3041200000002</v>
          </cell>
          <cell r="G44">
            <v>6642.5958799999999</v>
          </cell>
          <cell r="I44">
            <v>2983.2</v>
          </cell>
          <cell r="L44">
            <v>1402.0489700000001</v>
          </cell>
          <cell r="N44">
            <v>3385.0292100000001</v>
          </cell>
          <cell r="P44">
            <v>1520.22181</v>
          </cell>
        </row>
        <row r="45">
          <cell r="E45">
            <v>1985.79846</v>
          </cell>
          <cell r="G45">
            <v>4794.4015399999998</v>
          </cell>
          <cell r="I45">
            <v>2483.5</v>
          </cell>
          <cell r="L45">
            <v>1013.59712</v>
          </cell>
          <cell r="N45">
            <v>2447.1726100000001</v>
          </cell>
          <cell r="P45">
            <v>1267.4302699999998</v>
          </cell>
        </row>
        <row r="46">
          <cell r="E46">
            <v>650.98880000000008</v>
          </cell>
          <cell r="G46">
            <v>1571.7112</v>
          </cell>
          <cell r="I46">
            <v>1094.4000000000001</v>
          </cell>
          <cell r="L46">
            <v>192.87685999999999</v>
          </cell>
          <cell r="N46">
            <v>465.67114000000004</v>
          </cell>
          <cell r="P46">
            <v>324.25200000000001</v>
          </cell>
        </row>
        <row r="47">
          <cell r="E47">
            <v>1306.7515700000001</v>
          </cell>
          <cell r="G47">
            <v>3154.9484300000004</v>
          </cell>
          <cell r="I47">
            <v>1189.0999999999999</v>
          </cell>
          <cell r="L47">
            <v>604.00516000000005</v>
          </cell>
          <cell r="N47">
            <v>1458.2765400000001</v>
          </cell>
          <cell r="P47">
            <v>553.61829999999998</v>
          </cell>
        </row>
        <row r="48">
          <cell r="E48">
            <v>407.34027000000003</v>
          </cell>
          <cell r="G48">
            <v>983.45973000000004</v>
          </cell>
          <cell r="I48">
            <v>560.20000000000005</v>
          </cell>
          <cell r="L48">
            <v>407.34027000000003</v>
          </cell>
          <cell r="N48">
            <v>983.45973000000004</v>
          </cell>
          <cell r="P48">
            <v>560.20000000000005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topLeftCell="A28" workbookViewId="0">
      <selection activeCell="AC59" sqref="AC59"/>
    </sheetView>
  </sheetViews>
  <sheetFormatPr defaultRowHeight="15" x14ac:dyDescent="0.25"/>
  <cols>
    <col min="1" max="1" width="3.42578125" customWidth="1"/>
    <col min="2" max="2" width="28.42578125" customWidth="1"/>
    <col min="5" max="5" width="6.140625" customWidth="1"/>
    <col min="6" max="6" width="4.85546875" customWidth="1"/>
    <col min="7" max="7" width="2.42578125" customWidth="1"/>
    <col min="9" max="9" width="7.5703125" customWidth="1"/>
    <col min="10" max="10" width="6.140625" customWidth="1"/>
    <col min="11" max="11" width="9.140625" hidden="1" customWidth="1"/>
    <col min="13" max="13" width="7.28515625" customWidth="1"/>
    <col min="14" max="14" width="5.140625" customWidth="1"/>
    <col min="15" max="15" width="2.28515625" customWidth="1"/>
    <col min="18" max="18" width="7.28515625" customWidth="1"/>
    <col min="19" max="19" width="6.140625" customWidth="1"/>
    <col min="20" max="20" width="9.140625" hidden="1" customWidth="1"/>
    <col min="22" max="22" width="7.140625" customWidth="1"/>
    <col min="23" max="23" width="6.42578125" customWidth="1"/>
    <col min="24" max="24" width="9.140625" hidden="1" customWidth="1"/>
    <col min="26" max="26" width="7.5703125" customWidth="1"/>
    <col min="27" max="27" width="9.140625" hidden="1" customWidth="1"/>
    <col min="28" max="28" width="6.7109375" customWidth="1"/>
  </cols>
  <sheetData>
    <row r="1" spans="1:28" ht="17.25" x14ac:dyDescent="0.25">
      <c r="Z1" s="48" t="s">
        <v>11</v>
      </c>
      <c r="AA1" s="48"/>
      <c r="AB1" s="48"/>
    </row>
    <row r="3" spans="1:28" x14ac:dyDescent="0.25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11.25" customHeight="1" x14ac:dyDescent="0.25">
      <c r="A4" s="55" t="s">
        <v>50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18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x14ac:dyDescent="0.25">
      <c r="A6" s="1"/>
      <c r="B6" s="1"/>
      <c r="C6" s="1"/>
      <c r="D6" s="1"/>
      <c r="E6" s="1"/>
      <c r="F6" s="56" t="s">
        <v>60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8" x14ac:dyDescent="0.25">
      <c r="A8" s="41" t="s">
        <v>77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1" spans="1:28" x14ac:dyDescent="0.25">
      <c r="A11" s="43" t="s">
        <v>0</v>
      </c>
      <c r="B11" s="42" t="s">
        <v>1</v>
      </c>
      <c r="C11" s="46" t="s">
        <v>9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x14ac:dyDescent="0.25">
      <c r="A12" s="44"/>
      <c r="B12" s="42"/>
      <c r="C12" s="46" t="s">
        <v>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 t="s">
        <v>10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x14ac:dyDescent="0.25">
      <c r="A13" s="44"/>
      <c r="B13" s="42"/>
      <c r="C13" s="57" t="s">
        <v>2</v>
      </c>
      <c r="D13" s="46" t="s">
        <v>5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52" t="s">
        <v>2</v>
      </c>
      <c r="Q13" s="49" t="s">
        <v>5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1"/>
    </row>
    <row r="14" spans="1:28" x14ac:dyDescent="0.25">
      <c r="A14" s="44"/>
      <c r="B14" s="42"/>
      <c r="C14" s="58"/>
      <c r="D14" s="43" t="s">
        <v>63</v>
      </c>
      <c r="E14" s="46" t="s">
        <v>4</v>
      </c>
      <c r="F14" s="46"/>
      <c r="G14" s="46"/>
      <c r="H14" s="43" t="s">
        <v>6</v>
      </c>
      <c r="I14" s="46" t="s">
        <v>4</v>
      </c>
      <c r="J14" s="46"/>
      <c r="K14" s="46"/>
      <c r="L14" s="43" t="s">
        <v>7</v>
      </c>
      <c r="M14" s="46" t="s">
        <v>4</v>
      </c>
      <c r="N14" s="46"/>
      <c r="O14" s="46"/>
      <c r="P14" s="53"/>
      <c r="Q14" s="43" t="s">
        <v>63</v>
      </c>
      <c r="R14" s="46" t="s">
        <v>4</v>
      </c>
      <c r="S14" s="46"/>
      <c r="T14" s="46"/>
      <c r="U14" s="43" t="s">
        <v>6</v>
      </c>
      <c r="V14" s="46" t="s">
        <v>4</v>
      </c>
      <c r="W14" s="46"/>
      <c r="X14" s="46"/>
      <c r="Y14" s="43" t="s">
        <v>7</v>
      </c>
      <c r="Z14" s="46" t="s">
        <v>4</v>
      </c>
      <c r="AA14" s="46"/>
      <c r="AB14" s="46"/>
    </row>
    <row r="15" spans="1:28" ht="29.25" customHeight="1" x14ac:dyDescent="0.25">
      <c r="A15" s="45"/>
      <c r="B15" s="42"/>
      <c r="C15" s="59"/>
      <c r="D15" s="45"/>
      <c r="E15" s="35" t="s">
        <v>48</v>
      </c>
      <c r="F15" s="36"/>
      <c r="G15" s="37"/>
      <c r="H15" s="45"/>
      <c r="I15" s="35" t="s">
        <v>48</v>
      </c>
      <c r="J15" s="36"/>
      <c r="K15" s="37"/>
      <c r="L15" s="45"/>
      <c r="M15" s="35" t="s">
        <v>48</v>
      </c>
      <c r="N15" s="36"/>
      <c r="O15" s="37"/>
      <c r="P15" s="54"/>
      <c r="Q15" s="45"/>
      <c r="R15" s="35" t="s">
        <v>48</v>
      </c>
      <c r="S15" s="36"/>
      <c r="T15" s="37"/>
      <c r="U15" s="45"/>
      <c r="V15" s="35" t="s">
        <v>48</v>
      </c>
      <c r="W15" s="36"/>
      <c r="X15" s="37"/>
      <c r="Y15" s="45"/>
      <c r="Z15" s="35" t="s">
        <v>48</v>
      </c>
      <c r="AA15" s="36"/>
      <c r="AB15" s="37"/>
    </row>
    <row r="16" spans="1:28" x14ac:dyDescent="0.25">
      <c r="A16" s="60" t="s">
        <v>64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2"/>
    </row>
    <row r="17" spans="1:28" x14ac:dyDescent="0.25">
      <c r="A17" s="63" t="s">
        <v>52</v>
      </c>
      <c r="B17" s="64"/>
      <c r="C17" s="5">
        <f>SUM(C18:C59)</f>
        <v>368759.29999999987</v>
      </c>
      <c r="D17" s="5">
        <f>SUM(D18:D59)</f>
        <v>75298.697209999998</v>
      </c>
      <c r="E17" s="38">
        <f>SUM(E18:E59)</f>
        <v>75298.697209999998</v>
      </c>
      <c r="F17" s="40"/>
      <c r="G17" s="39"/>
      <c r="H17" s="11">
        <f>SUM(H18:H59)</f>
        <v>181797.00279000003</v>
      </c>
      <c r="I17" s="38">
        <f>SUM(I18:I59)</f>
        <v>181797.00279000003</v>
      </c>
      <c r="J17" s="39"/>
      <c r="K17" s="5">
        <f t="shared" ref="K17:Z17" si="0">SUM(K18:K58)</f>
        <v>0</v>
      </c>
      <c r="L17" s="5">
        <f t="shared" si="0"/>
        <v>111663.60000000002</v>
      </c>
      <c r="M17" s="38">
        <f t="shared" si="0"/>
        <v>111663.60000000002</v>
      </c>
      <c r="N17" s="40"/>
      <c r="O17" s="39"/>
      <c r="P17" s="5">
        <f t="shared" si="0"/>
        <v>223991.82072998484</v>
      </c>
      <c r="Q17" s="5">
        <f t="shared" si="0"/>
        <v>46932.88906861742</v>
      </c>
      <c r="R17" s="38">
        <f t="shared" si="0"/>
        <v>46932.88906861742</v>
      </c>
      <c r="S17" s="39"/>
      <c r="T17" s="5">
        <f t="shared" si="0"/>
        <v>0</v>
      </c>
      <c r="U17" s="5">
        <f t="shared" si="0"/>
        <v>109192.73287750137</v>
      </c>
      <c r="V17" s="38">
        <f t="shared" si="0"/>
        <v>109192.73287750137</v>
      </c>
      <c r="W17" s="39"/>
      <c r="X17" s="5">
        <f t="shared" si="0"/>
        <v>0</v>
      </c>
      <c r="Y17" s="5">
        <f t="shared" si="0"/>
        <v>67866.198783866028</v>
      </c>
      <c r="Z17" s="38">
        <f t="shared" si="0"/>
        <v>67866.198783866028</v>
      </c>
      <c r="AA17" s="40"/>
      <c r="AB17" s="39"/>
    </row>
    <row r="18" spans="1:28" ht="15" customHeight="1" x14ac:dyDescent="0.25">
      <c r="A18" s="26">
        <v>1</v>
      </c>
      <c r="B18" s="19" t="s">
        <v>69</v>
      </c>
      <c r="C18" s="27">
        <f>D18+H18+L18</f>
        <v>10475.099999999999</v>
      </c>
      <c r="D18" s="27">
        <f>E18+F18</f>
        <v>2121.1099399999998</v>
      </c>
      <c r="E18" s="32">
        <f>'[1]Табл. 13.1'!E8</f>
        <v>2121.1099399999998</v>
      </c>
      <c r="F18" s="33"/>
      <c r="G18" s="34"/>
      <c r="H18" s="27">
        <f>I18+J18</f>
        <v>5121.0900599999995</v>
      </c>
      <c r="I18" s="32">
        <f>'[1]Табл. 13.1'!G8</f>
        <v>5121.0900599999995</v>
      </c>
      <c r="J18" s="33"/>
      <c r="K18" s="34"/>
      <c r="L18" s="27">
        <f>M18+N18</f>
        <v>3232.9</v>
      </c>
      <c r="M18" s="32">
        <f>'[1]Табл. 13.1'!I8</f>
        <v>3232.9</v>
      </c>
      <c r="N18" s="33"/>
      <c r="O18" s="34"/>
      <c r="P18" s="27">
        <f>Q18+U18+Y18</f>
        <v>5659.8000000000011</v>
      </c>
      <c r="Q18" s="27">
        <f>R18+S18</f>
        <v>1146.05663</v>
      </c>
      <c r="R18" s="32">
        <f>'[1]Табл. 13.1'!L8</f>
        <v>1146.05663</v>
      </c>
      <c r="S18" s="33"/>
      <c r="T18" s="34"/>
      <c r="U18" s="27">
        <f>V18+W18</f>
        <v>2766.9755700000005</v>
      </c>
      <c r="V18" s="32">
        <f>'[1]Табл. 13.1'!N8</f>
        <v>2766.9755700000005</v>
      </c>
      <c r="W18" s="33"/>
      <c r="X18" s="34"/>
      <c r="Y18" s="27">
        <f>Z18+AA18</f>
        <v>1746.7678000000003</v>
      </c>
      <c r="Z18" s="32">
        <f>'[1]Табл. 13.1'!P8</f>
        <v>1746.7678000000003</v>
      </c>
      <c r="AA18" s="33"/>
      <c r="AB18" s="34"/>
    </row>
    <row r="19" spans="1:28" x14ac:dyDescent="0.25">
      <c r="A19" s="26">
        <v>2</v>
      </c>
      <c r="B19" s="19" t="s">
        <v>13</v>
      </c>
      <c r="C19" s="27">
        <f t="shared" ref="C19:C58" si="1">D19+H19+L19</f>
        <v>6031.4000000000005</v>
      </c>
      <c r="D19" s="27">
        <f t="shared" ref="D19:D58" si="2">E19+F19</f>
        <v>1175.65759</v>
      </c>
      <c r="E19" s="32">
        <f>'[1]Табл. 13.1'!E9</f>
        <v>1175.65759</v>
      </c>
      <c r="F19" s="33"/>
      <c r="G19" s="34"/>
      <c r="H19" s="27">
        <f t="shared" ref="H19:H57" si="3">I19+J19</f>
        <v>2838.4424100000001</v>
      </c>
      <c r="I19" s="32">
        <f>'[1]Табл. 13.1'!G9</f>
        <v>2838.4424100000001</v>
      </c>
      <c r="J19" s="33"/>
      <c r="K19" s="34"/>
      <c r="L19" s="27">
        <f t="shared" ref="L19:L58" si="4">M19+N19</f>
        <v>2017.3</v>
      </c>
      <c r="M19" s="32">
        <f>'[1]Табл. 13.1'!I9</f>
        <v>2017.3</v>
      </c>
      <c r="N19" s="33"/>
      <c r="O19" s="34"/>
      <c r="P19" s="27">
        <f t="shared" ref="P19:P58" si="5">Q19+U19+Y19</f>
        <v>4942.5999999999995</v>
      </c>
      <c r="Q19" s="27">
        <f t="shared" ref="Q19:Q58" si="6">R19+S19</f>
        <v>969.90575999999999</v>
      </c>
      <c r="R19" s="32">
        <f>'[1]Табл. 13.1'!L9</f>
        <v>969.90575999999999</v>
      </c>
      <c r="S19" s="33"/>
      <c r="T19" s="34"/>
      <c r="U19" s="27">
        <f t="shared" ref="U19:U58" si="7">V19+W19</f>
        <v>2341.6866199999999</v>
      </c>
      <c r="V19" s="32">
        <f>'[1]Табл. 13.1'!N9</f>
        <v>2341.6866199999999</v>
      </c>
      <c r="W19" s="33"/>
      <c r="X19" s="34"/>
      <c r="Y19" s="27">
        <f t="shared" ref="Y19:Y58" si="8">Z19+AA19</f>
        <v>1631.0076199999996</v>
      </c>
      <c r="Z19" s="32">
        <f>'[1]Табл. 13.1'!P9</f>
        <v>1631.0076199999996</v>
      </c>
      <c r="AA19" s="33"/>
      <c r="AB19" s="34"/>
    </row>
    <row r="20" spans="1:28" ht="15" customHeight="1" x14ac:dyDescent="0.25">
      <c r="A20" s="26">
        <v>3</v>
      </c>
      <c r="B20" s="19" t="s">
        <v>14</v>
      </c>
      <c r="C20" s="27">
        <f t="shared" si="1"/>
        <v>10990.6</v>
      </c>
      <c r="D20" s="27">
        <f t="shared" si="2"/>
        <v>2448.20055</v>
      </c>
      <c r="E20" s="32">
        <f>'[1]Табл. 13.1'!E10</f>
        <v>2448.20055</v>
      </c>
      <c r="F20" s="33"/>
      <c r="G20" s="34"/>
      <c r="H20" s="27">
        <f t="shared" si="3"/>
        <v>5910.7994500000004</v>
      </c>
      <c r="I20" s="32">
        <f>'[1]Табл. 13.1'!G10</f>
        <v>5910.7994500000004</v>
      </c>
      <c r="J20" s="33"/>
      <c r="K20" s="34"/>
      <c r="L20" s="27">
        <f t="shared" si="4"/>
        <v>2631.6</v>
      </c>
      <c r="M20" s="32">
        <f>'[1]Табл. 13.1'!I10</f>
        <v>2631.6</v>
      </c>
      <c r="N20" s="33"/>
      <c r="O20" s="34"/>
      <c r="P20" s="27">
        <f t="shared" si="5"/>
        <v>6286.5</v>
      </c>
      <c r="Q20" s="27">
        <f t="shared" si="6"/>
        <v>1400.41875</v>
      </c>
      <c r="R20" s="32">
        <f>'[1]Табл. 13.1'!L10</f>
        <v>1400.41875</v>
      </c>
      <c r="S20" s="33"/>
      <c r="T20" s="34"/>
      <c r="U20" s="27">
        <f t="shared" si="7"/>
        <v>3381.0931500000002</v>
      </c>
      <c r="V20" s="32">
        <f>'[1]Табл. 13.1'!N10</f>
        <v>3381.0931500000002</v>
      </c>
      <c r="W20" s="33"/>
      <c r="X20" s="34"/>
      <c r="Y20" s="27">
        <f t="shared" si="8"/>
        <v>1504.9881</v>
      </c>
      <c r="Z20" s="32">
        <f>'[1]Табл. 13.1'!P10</f>
        <v>1504.9881</v>
      </c>
      <c r="AA20" s="33"/>
      <c r="AB20" s="34"/>
    </row>
    <row r="21" spans="1:28" ht="15" customHeight="1" x14ac:dyDescent="0.25">
      <c r="A21" s="26">
        <v>4</v>
      </c>
      <c r="B21" s="19" t="s">
        <v>15</v>
      </c>
      <c r="C21" s="27">
        <f t="shared" si="1"/>
        <v>4242.7</v>
      </c>
      <c r="D21" s="27">
        <f t="shared" si="2"/>
        <v>947.9125600000001</v>
      </c>
      <c r="E21" s="32">
        <f>'[1]Табл. 13.1'!E11</f>
        <v>947.9125600000001</v>
      </c>
      <c r="F21" s="33"/>
      <c r="G21" s="34"/>
      <c r="H21" s="27">
        <f t="shared" si="3"/>
        <v>2288.5874399999998</v>
      </c>
      <c r="I21" s="32">
        <f>'[1]Табл. 13.1'!G11</f>
        <v>2288.5874399999998</v>
      </c>
      <c r="J21" s="33"/>
      <c r="K21" s="34"/>
      <c r="L21" s="27">
        <f t="shared" si="4"/>
        <v>1006.2</v>
      </c>
      <c r="M21" s="32">
        <f>'[1]Табл. 13.1'!I11</f>
        <v>1006.2</v>
      </c>
      <c r="N21" s="33"/>
      <c r="O21" s="34"/>
      <c r="P21" s="27">
        <f t="shared" si="5"/>
        <v>3158.8</v>
      </c>
      <c r="Q21" s="27">
        <f t="shared" si="6"/>
        <v>705.74545000000001</v>
      </c>
      <c r="R21" s="32">
        <f>'[1]Табл. 13.1'!L11</f>
        <v>705.74545000000001</v>
      </c>
      <c r="S21" s="33"/>
      <c r="T21" s="34"/>
      <c r="U21" s="27">
        <f t="shared" si="7"/>
        <v>1703.9126000000001</v>
      </c>
      <c r="V21" s="32">
        <f>'[1]Табл. 13.1'!N11</f>
        <v>1703.9126000000001</v>
      </c>
      <c r="W21" s="33"/>
      <c r="X21" s="34"/>
      <c r="Y21" s="27">
        <f t="shared" si="8"/>
        <v>749.14194999999995</v>
      </c>
      <c r="Z21" s="32">
        <f>'[1]Табл. 13.1'!P11</f>
        <v>749.14194999999995</v>
      </c>
      <c r="AA21" s="33"/>
      <c r="AB21" s="34"/>
    </row>
    <row r="22" spans="1:28" x14ac:dyDescent="0.25">
      <c r="A22" s="26">
        <v>5</v>
      </c>
      <c r="B22" s="19" t="s">
        <v>16</v>
      </c>
      <c r="C22" s="27">
        <f t="shared" si="1"/>
        <v>3468.4999999999995</v>
      </c>
      <c r="D22" s="27">
        <f t="shared" si="2"/>
        <v>680.62844999999993</v>
      </c>
      <c r="E22" s="32">
        <f>'[1]Табл. 13.1'!E12</f>
        <v>680.62844999999993</v>
      </c>
      <c r="F22" s="33"/>
      <c r="G22" s="34"/>
      <c r="H22" s="27">
        <f t="shared" si="3"/>
        <v>1643.2715499999999</v>
      </c>
      <c r="I22" s="32">
        <f>'[1]Табл. 13.1'!G12</f>
        <v>1643.2715499999999</v>
      </c>
      <c r="J22" s="33"/>
      <c r="K22" s="34"/>
      <c r="L22" s="27">
        <f t="shared" si="4"/>
        <v>1144.5999999999999</v>
      </c>
      <c r="M22" s="32">
        <f>'[1]Табл. 13.1'!I12</f>
        <v>1144.5999999999999</v>
      </c>
      <c r="N22" s="33"/>
      <c r="O22" s="34"/>
      <c r="P22" s="27">
        <f t="shared" si="5"/>
        <v>2384.6</v>
      </c>
      <c r="Q22" s="27">
        <f t="shared" si="6"/>
        <v>467.93329000000006</v>
      </c>
      <c r="R22" s="32">
        <f>'[1]Табл. 13.1'!L12</f>
        <v>467.93329000000006</v>
      </c>
      <c r="S22" s="33"/>
      <c r="T22" s="34"/>
      <c r="U22" s="27">
        <f t="shared" si="7"/>
        <v>1129.7521499999998</v>
      </c>
      <c r="V22" s="32">
        <f>'[1]Табл. 13.1'!N12</f>
        <v>1129.7521499999998</v>
      </c>
      <c r="W22" s="33"/>
      <c r="X22" s="34"/>
      <c r="Y22" s="27">
        <f t="shared" si="8"/>
        <v>786.91456000000005</v>
      </c>
      <c r="Z22" s="32">
        <f>'[1]Табл. 13.1'!P12</f>
        <v>786.91456000000005</v>
      </c>
      <c r="AA22" s="33"/>
      <c r="AB22" s="34"/>
    </row>
    <row r="23" spans="1:28" x14ac:dyDescent="0.25">
      <c r="A23" s="26">
        <v>6</v>
      </c>
      <c r="B23" s="19" t="s">
        <v>17</v>
      </c>
      <c r="C23" s="27">
        <f t="shared" si="1"/>
        <v>16967.900000000001</v>
      </c>
      <c r="D23" s="27">
        <f t="shared" si="2"/>
        <v>3439.0203199999996</v>
      </c>
      <c r="E23" s="32">
        <f>'[1]Табл. 13.1'!E13</f>
        <v>3439.0203199999996</v>
      </c>
      <c r="F23" s="33"/>
      <c r="G23" s="34"/>
      <c r="H23" s="27">
        <f t="shared" si="3"/>
        <v>8302.9796800000004</v>
      </c>
      <c r="I23" s="32">
        <f>'[1]Табл. 13.1'!G13</f>
        <v>8302.9796800000004</v>
      </c>
      <c r="J23" s="33"/>
      <c r="K23" s="34"/>
      <c r="L23" s="27">
        <f t="shared" si="4"/>
        <v>5225.8999999999996</v>
      </c>
      <c r="M23" s="32">
        <f>'[1]Табл. 13.1'!I13</f>
        <v>5225.8999999999996</v>
      </c>
      <c r="N23" s="33"/>
      <c r="O23" s="34"/>
      <c r="P23" s="27">
        <f t="shared" si="5"/>
        <v>13406.500000000004</v>
      </c>
      <c r="Q23" s="27">
        <f t="shared" si="6"/>
        <v>2717.2422400000005</v>
      </c>
      <c r="R23" s="32">
        <f>'[1]Табл. 13.1'!L13</f>
        <v>2717.2422400000005</v>
      </c>
      <c r="S23" s="33"/>
      <c r="T23" s="34"/>
      <c r="U23" s="27">
        <f t="shared" si="7"/>
        <v>6560.3587900000002</v>
      </c>
      <c r="V23" s="32">
        <f>'[1]Табл. 13.1'!N13</f>
        <v>6560.3587900000002</v>
      </c>
      <c r="W23" s="33"/>
      <c r="X23" s="34"/>
      <c r="Y23" s="27">
        <f t="shared" si="8"/>
        <v>4128.8989700000011</v>
      </c>
      <c r="Z23" s="32">
        <f>'[1]Табл. 13.1'!P13</f>
        <v>4128.8989700000011</v>
      </c>
      <c r="AA23" s="33"/>
      <c r="AB23" s="34"/>
    </row>
    <row r="24" spans="1:28" ht="15" customHeight="1" x14ac:dyDescent="0.25">
      <c r="A24" s="26">
        <v>7</v>
      </c>
      <c r="B24" s="19" t="s">
        <v>18</v>
      </c>
      <c r="C24" s="27">
        <f t="shared" si="1"/>
        <v>8042.4999999999991</v>
      </c>
      <c r="D24" s="27">
        <f t="shared" si="2"/>
        <v>1780.0781499999998</v>
      </c>
      <c r="E24" s="32">
        <f>'[1]Табл. 13.1'!E14</f>
        <v>1780.0781499999998</v>
      </c>
      <c r="F24" s="33"/>
      <c r="G24" s="34"/>
      <c r="H24" s="27">
        <f t="shared" si="3"/>
        <v>4297.7218499999999</v>
      </c>
      <c r="I24" s="32">
        <f>'[1]Табл. 13.1'!G14</f>
        <v>4297.7218499999999</v>
      </c>
      <c r="J24" s="33"/>
      <c r="K24" s="34"/>
      <c r="L24" s="27">
        <f t="shared" si="4"/>
        <v>1964.7</v>
      </c>
      <c r="M24" s="32">
        <f>'[1]Табл. 13.1'!I14</f>
        <v>1964.7</v>
      </c>
      <c r="N24" s="33"/>
      <c r="O24" s="34"/>
      <c r="P24" s="27">
        <f t="shared" si="5"/>
        <v>5159.2999999999993</v>
      </c>
      <c r="Q24" s="27">
        <f t="shared" si="6"/>
        <v>1141.8457699999997</v>
      </c>
      <c r="R24" s="32">
        <f>'[1]Табл. 13.1'!L14</f>
        <v>1141.8457699999997</v>
      </c>
      <c r="S24" s="33"/>
      <c r="T24" s="34"/>
      <c r="U24" s="27">
        <f t="shared" si="7"/>
        <v>2757.30816</v>
      </c>
      <c r="V24" s="32">
        <f>'[1]Табл. 13.1'!N14</f>
        <v>2757.30816</v>
      </c>
      <c r="W24" s="33"/>
      <c r="X24" s="34"/>
      <c r="Y24" s="27">
        <f t="shared" si="8"/>
        <v>1260.1460700000002</v>
      </c>
      <c r="Z24" s="32">
        <f>'[1]Табл. 13.1'!P14</f>
        <v>1260.1460700000002</v>
      </c>
      <c r="AA24" s="33"/>
      <c r="AB24" s="34"/>
    </row>
    <row r="25" spans="1:28" x14ac:dyDescent="0.25">
      <c r="A25" s="26">
        <v>8</v>
      </c>
      <c r="B25" s="19" t="s">
        <v>19</v>
      </c>
      <c r="C25" s="27">
        <f t="shared" si="1"/>
        <v>1734.3</v>
      </c>
      <c r="D25" s="27">
        <f t="shared" si="2"/>
        <v>354.85581999999999</v>
      </c>
      <c r="E25" s="32">
        <f>'[1]Табл. 13.1'!E15</f>
        <v>354.85581999999999</v>
      </c>
      <c r="F25" s="33"/>
      <c r="G25" s="34"/>
      <c r="H25" s="27">
        <f t="shared" si="3"/>
        <v>856.74418000000003</v>
      </c>
      <c r="I25" s="32">
        <f>'[1]Табл. 13.1'!G15</f>
        <v>856.74418000000003</v>
      </c>
      <c r="J25" s="33"/>
      <c r="K25" s="34"/>
      <c r="L25" s="27">
        <f t="shared" si="4"/>
        <v>522.70000000000005</v>
      </c>
      <c r="M25" s="32">
        <f>'[1]Табл. 13.1'!I15</f>
        <v>522.70000000000005</v>
      </c>
      <c r="N25" s="33"/>
      <c r="O25" s="34"/>
      <c r="P25" s="27">
        <f t="shared" si="5"/>
        <v>0</v>
      </c>
      <c r="Q25" s="27">
        <f t="shared" si="6"/>
        <v>0</v>
      </c>
      <c r="R25" s="32">
        <f>'[1]Табл. 13.1'!L15</f>
        <v>0</v>
      </c>
      <c r="S25" s="33"/>
      <c r="T25" s="34"/>
      <c r="U25" s="27">
        <f t="shared" si="7"/>
        <v>0</v>
      </c>
      <c r="V25" s="32">
        <f>'[1]Табл. 13.1'!N15</f>
        <v>0</v>
      </c>
      <c r="W25" s="33"/>
      <c r="X25" s="34"/>
      <c r="Y25" s="27">
        <f t="shared" si="8"/>
        <v>0</v>
      </c>
      <c r="Z25" s="32">
        <f>'[1]Табл. 13.1'!P15</f>
        <v>0</v>
      </c>
      <c r="AA25" s="33"/>
      <c r="AB25" s="34"/>
    </row>
    <row r="26" spans="1:28" x14ac:dyDescent="0.25">
      <c r="A26" s="26">
        <v>9</v>
      </c>
      <c r="B26" s="19" t="s">
        <v>20</v>
      </c>
      <c r="C26" s="27">
        <f t="shared" si="1"/>
        <v>7370.6</v>
      </c>
      <c r="D26" s="27">
        <f t="shared" si="2"/>
        <v>1347.60861</v>
      </c>
      <c r="E26" s="32">
        <f>'[1]Табл. 13.1'!E16</f>
        <v>1347.60861</v>
      </c>
      <c r="F26" s="33"/>
      <c r="G26" s="34"/>
      <c r="H26" s="27">
        <f t="shared" si="3"/>
        <v>3253.59139</v>
      </c>
      <c r="I26" s="32">
        <f>'[1]Табл. 13.1'!G16</f>
        <v>3253.59139</v>
      </c>
      <c r="J26" s="33"/>
      <c r="K26" s="34"/>
      <c r="L26" s="27">
        <f t="shared" si="4"/>
        <v>2769.4</v>
      </c>
      <c r="M26" s="32">
        <f>'[1]Табл. 13.1'!I16</f>
        <v>2769.4</v>
      </c>
      <c r="N26" s="33"/>
      <c r="O26" s="34"/>
      <c r="P26" s="27">
        <f t="shared" si="5"/>
        <v>6379.5999999999995</v>
      </c>
      <c r="Q26" s="27">
        <f t="shared" si="6"/>
        <v>1166.4184599999999</v>
      </c>
      <c r="R26" s="32">
        <f>'[1]Табл. 13.1'!L16</f>
        <v>1166.4184599999999</v>
      </c>
      <c r="S26" s="33"/>
      <c r="T26" s="34"/>
      <c r="U26" s="27">
        <f t="shared" si="7"/>
        <v>2816.1359499999999</v>
      </c>
      <c r="V26" s="32">
        <f>'[1]Табл. 13.1'!N16</f>
        <v>2816.1359499999999</v>
      </c>
      <c r="W26" s="33"/>
      <c r="X26" s="34"/>
      <c r="Y26" s="27">
        <f t="shared" si="8"/>
        <v>2397.0455899999997</v>
      </c>
      <c r="Z26" s="32">
        <f>'[1]Табл. 13.1'!P16</f>
        <v>2397.0455899999997</v>
      </c>
      <c r="AA26" s="33"/>
      <c r="AB26" s="34"/>
    </row>
    <row r="27" spans="1:28" x14ac:dyDescent="0.25">
      <c r="A27" s="26">
        <v>10</v>
      </c>
      <c r="B27" s="19" t="s">
        <v>21</v>
      </c>
      <c r="C27" s="27">
        <f t="shared" si="1"/>
        <v>24527.1</v>
      </c>
      <c r="D27" s="27">
        <f t="shared" si="2"/>
        <v>4329.0300999999999</v>
      </c>
      <c r="E27" s="32">
        <f>'[1]Табл. 13.1'!E17</f>
        <v>4329.0300999999999</v>
      </c>
      <c r="F27" s="33"/>
      <c r="G27" s="34"/>
      <c r="H27" s="27">
        <f t="shared" si="3"/>
        <v>10451.769900000001</v>
      </c>
      <c r="I27" s="32">
        <f>'[1]Табл. 13.1'!G17</f>
        <v>10451.769900000001</v>
      </c>
      <c r="J27" s="33"/>
      <c r="K27" s="34"/>
      <c r="L27" s="27">
        <f t="shared" si="4"/>
        <v>9746.2999999999993</v>
      </c>
      <c r="M27" s="32">
        <f>'[1]Табл. 13.1'!I17</f>
        <v>9746.2999999999993</v>
      </c>
      <c r="N27" s="33"/>
      <c r="O27" s="34"/>
      <c r="P27" s="27">
        <f t="shared" si="5"/>
        <v>17806.899999999998</v>
      </c>
      <c r="Q27" s="27">
        <f t="shared" si="6"/>
        <v>3142.9156500000004</v>
      </c>
      <c r="R27" s="32">
        <f>'[1]Табл. 13.1'!L17</f>
        <v>3142.9156500000004</v>
      </c>
      <c r="S27" s="33"/>
      <c r="T27" s="34"/>
      <c r="U27" s="27">
        <f t="shared" si="7"/>
        <v>7588.0809799999988</v>
      </c>
      <c r="V27" s="32">
        <f>'[1]Табл. 13.1'!N17</f>
        <v>7588.0809799999988</v>
      </c>
      <c r="W27" s="33"/>
      <c r="X27" s="34"/>
      <c r="Y27" s="27">
        <f t="shared" si="8"/>
        <v>7075.9033699999991</v>
      </c>
      <c r="Z27" s="32">
        <f>'[1]Табл. 13.1'!P17</f>
        <v>7075.9033699999991</v>
      </c>
      <c r="AA27" s="33"/>
      <c r="AB27" s="34"/>
    </row>
    <row r="28" spans="1:28" x14ac:dyDescent="0.25">
      <c r="A28" s="26">
        <v>11</v>
      </c>
      <c r="B28" s="19" t="s">
        <v>22</v>
      </c>
      <c r="C28" s="27">
        <f t="shared" si="1"/>
        <v>3914.4</v>
      </c>
      <c r="D28" s="27">
        <f t="shared" si="2"/>
        <v>825.57574999999997</v>
      </c>
      <c r="E28" s="32">
        <f>'[1]Табл. 13.1'!E18</f>
        <v>825.57574999999997</v>
      </c>
      <c r="F28" s="33"/>
      <c r="G28" s="34"/>
      <c r="H28" s="27">
        <f t="shared" si="3"/>
        <v>1993.22425</v>
      </c>
      <c r="I28" s="32">
        <f>'[1]Табл. 13.1'!G18</f>
        <v>1993.22425</v>
      </c>
      <c r="J28" s="33"/>
      <c r="K28" s="34"/>
      <c r="L28" s="27">
        <f t="shared" si="4"/>
        <v>1095.5999999999999</v>
      </c>
      <c r="M28" s="32">
        <f>'[1]Табл. 13.1'!I18</f>
        <v>1095.5999999999999</v>
      </c>
      <c r="N28" s="33"/>
      <c r="O28" s="34"/>
      <c r="P28" s="27">
        <f t="shared" si="5"/>
        <v>2180.1999999999998</v>
      </c>
      <c r="Q28" s="27">
        <f t="shared" si="6"/>
        <v>459.82021000000003</v>
      </c>
      <c r="R28" s="32">
        <f>'[1]Табл. 13.1'!L18</f>
        <v>459.82021000000003</v>
      </c>
      <c r="S28" s="33"/>
      <c r="T28" s="34"/>
      <c r="U28" s="27">
        <f t="shared" si="7"/>
        <v>1110.1643999999999</v>
      </c>
      <c r="V28" s="32">
        <f>'[1]Табл. 13.1'!N18</f>
        <v>1110.1643999999999</v>
      </c>
      <c r="W28" s="33"/>
      <c r="X28" s="34"/>
      <c r="Y28" s="27">
        <f t="shared" si="8"/>
        <v>610.21539000000007</v>
      </c>
      <c r="Z28" s="32">
        <f>'[1]Табл. 13.1'!P18</f>
        <v>610.21539000000007</v>
      </c>
      <c r="AA28" s="33"/>
      <c r="AB28" s="34"/>
    </row>
    <row r="29" spans="1:28" x14ac:dyDescent="0.25">
      <c r="A29" s="26">
        <v>12</v>
      </c>
      <c r="B29" s="19" t="s">
        <v>23</v>
      </c>
      <c r="C29" s="27">
        <f t="shared" si="1"/>
        <v>10231.900000000001</v>
      </c>
      <c r="D29" s="27">
        <f t="shared" si="2"/>
        <v>1969.36778</v>
      </c>
      <c r="E29" s="32">
        <f>'[1]Табл. 13.1'!E19</f>
        <v>1969.36778</v>
      </c>
      <c r="F29" s="33"/>
      <c r="G29" s="34"/>
      <c r="H29" s="27">
        <f t="shared" si="3"/>
        <v>4754.7322199999999</v>
      </c>
      <c r="I29" s="32">
        <f>'[1]Табл. 13.1'!G19</f>
        <v>4754.7322199999999</v>
      </c>
      <c r="J29" s="33"/>
      <c r="K29" s="34"/>
      <c r="L29" s="27">
        <f t="shared" si="4"/>
        <v>3507.8</v>
      </c>
      <c r="M29" s="32">
        <f>'[1]Табл. 13.1'!I19</f>
        <v>3507.8</v>
      </c>
      <c r="N29" s="33"/>
      <c r="O29" s="34"/>
      <c r="P29" s="27">
        <f t="shared" si="5"/>
        <v>4248.7999999999993</v>
      </c>
      <c r="Q29" s="27">
        <f t="shared" si="6"/>
        <v>818.26701999999989</v>
      </c>
      <c r="R29" s="32">
        <f>'[1]Табл. 13.1'!L19</f>
        <v>818.26701999999989</v>
      </c>
      <c r="S29" s="33"/>
      <c r="T29" s="34"/>
      <c r="U29" s="27">
        <f t="shared" si="7"/>
        <v>1975.5784199999998</v>
      </c>
      <c r="V29" s="32">
        <f>'[1]Табл. 13.1'!N19</f>
        <v>1975.5784199999998</v>
      </c>
      <c r="W29" s="33"/>
      <c r="X29" s="34"/>
      <c r="Y29" s="27">
        <f t="shared" si="8"/>
        <v>1454.9545600000001</v>
      </c>
      <c r="Z29" s="32">
        <f>'[1]Табл. 13.1'!P19</f>
        <v>1454.9545600000001</v>
      </c>
      <c r="AA29" s="33"/>
      <c r="AB29" s="34"/>
    </row>
    <row r="30" spans="1:28" x14ac:dyDescent="0.25">
      <c r="A30" s="26">
        <v>13</v>
      </c>
      <c r="B30" s="19" t="s">
        <v>24</v>
      </c>
      <c r="C30" s="27">
        <f t="shared" si="1"/>
        <v>9538.5</v>
      </c>
      <c r="D30" s="27">
        <f t="shared" si="2"/>
        <v>1672.26829</v>
      </c>
      <c r="E30" s="32">
        <f>'[1]Табл. 13.1'!E20</f>
        <v>1672.26829</v>
      </c>
      <c r="F30" s="33"/>
      <c r="G30" s="34"/>
      <c r="H30" s="27">
        <f t="shared" si="3"/>
        <v>4037.4317099999998</v>
      </c>
      <c r="I30" s="32">
        <f>'[1]Табл. 13.1'!G20</f>
        <v>4037.4317099999998</v>
      </c>
      <c r="J30" s="33"/>
      <c r="K30" s="34"/>
      <c r="L30" s="27">
        <f t="shared" si="4"/>
        <v>3828.8</v>
      </c>
      <c r="M30" s="32">
        <f>'[1]Табл. 13.1'!I20</f>
        <v>3828.8</v>
      </c>
      <c r="N30" s="33"/>
      <c r="O30" s="34"/>
      <c r="P30" s="27">
        <f t="shared" si="5"/>
        <v>5849.2000000000007</v>
      </c>
      <c r="Q30" s="27">
        <f t="shared" si="6"/>
        <v>1713.1253400000001</v>
      </c>
      <c r="R30" s="32">
        <f>'[1]Табл. 13.1'!L20</f>
        <v>1713.1253400000001</v>
      </c>
      <c r="S30" s="33"/>
      <c r="T30" s="34"/>
      <c r="U30" s="27">
        <f t="shared" si="7"/>
        <v>1788.1681700000001</v>
      </c>
      <c r="V30" s="32">
        <f>'[1]Табл. 13.1'!N20</f>
        <v>1788.1681700000001</v>
      </c>
      <c r="W30" s="33"/>
      <c r="X30" s="34"/>
      <c r="Y30" s="27">
        <f t="shared" si="8"/>
        <v>2347.9064899999998</v>
      </c>
      <c r="Z30" s="32">
        <f>'[1]Табл. 13.1'!P20</f>
        <v>2347.9064899999998</v>
      </c>
      <c r="AA30" s="33"/>
      <c r="AB30" s="34"/>
    </row>
    <row r="31" spans="1:28" x14ac:dyDescent="0.25">
      <c r="A31" s="26">
        <v>14</v>
      </c>
      <c r="B31" s="19" t="s">
        <v>25</v>
      </c>
      <c r="C31" s="27">
        <f t="shared" si="1"/>
        <v>29238.400000000001</v>
      </c>
      <c r="D31" s="27">
        <f t="shared" si="2"/>
        <v>5681.6762800000006</v>
      </c>
      <c r="E31" s="32">
        <f>'[1]Табл. 13.1'!E21</f>
        <v>5681.6762800000006</v>
      </c>
      <c r="F31" s="33"/>
      <c r="G31" s="34"/>
      <c r="H31" s="27">
        <f t="shared" si="3"/>
        <v>13717.523720000001</v>
      </c>
      <c r="I31" s="32">
        <f>'[1]Табл. 13.1'!G21</f>
        <v>13717.523720000001</v>
      </c>
      <c r="J31" s="33"/>
      <c r="K31" s="34"/>
      <c r="L31" s="27">
        <f t="shared" si="4"/>
        <v>9839.2000000000007</v>
      </c>
      <c r="M31" s="32">
        <f>'[1]Табл. 13.1'!I21</f>
        <v>9839.2000000000007</v>
      </c>
      <c r="N31" s="33"/>
      <c r="O31" s="34"/>
      <c r="P31" s="27">
        <f t="shared" si="5"/>
        <v>17491.605149999999</v>
      </c>
      <c r="Q31" s="27">
        <f t="shared" si="6"/>
        <v>3399.0108700000014</v>
      </c>
      <c r="R31" s="32">
        <f>'[1]Табл. 13.1'!L21</f>
        <v>3399.0108700000014</v>
      </c>
      <c r="S31" s="33"/>
      <c r="T31" s="34"/>
      <c r="U31" s="27">
        <f t="shared" si="7"/>
        <v>8206.3829999999998</v>
      </c>
      <c r="V31" s="32">
        <f>'[1]Табл. 13.1'!N21</f>
        <v>8206.3829999999998</v>
      </c>
      <c r="W31" s="33"/>
      <c r="X31" s="34"/>
      <c r="Y31" s="27">
        <f t="shared" si="8"/>
        <v>5886.2112799999977</v>
      </c>
      <c r="Z31" s="32">
        <f>'[1]Табл. 13.1'!P21</f>
        <v>5886.2112799999977</v>
      </c>
      <c r="AA31" s="33"/>
      <c r="AB31" s="34"/>
    </row>
    <row r="32" spans="1:28" ht="15" customHeight="1" x14ac:dyDescent="0.25">
      <c r="A32" s="26">
        <v>15</v>
      </c>
      <c r="B32" s="19" t="s">
        <v>51</v>
      </c>
      <c r="C32" s="27">
        <f t="shared" si="1"/>
        <v>7951.6</v>
      </c>
      <c r="D32" s="27">
        <f t="shared" si="2"/>
        <v>1612.3153500000001</v>
      </c>
      <c r="E32" s="32">
        <f>'[1]Табл. 13.1'!E22</f>
        <v>1612.3153500000001</v>
      </c>
      <c r="F32" s="33"/>
      <c r="G32" s="34"/>
      <c r="H32" s="27">
        <f t="shared" si="3"/>
        <v>3892.6846499999997</v>
      </c>
      <c r="I32" s="32">
        <f>'[1]Табл. 13.1'!G22</f>
        <v>3892.6846499999997</v>
      </c>
      <c r="J32" s="33"/>
      <c r="K32" s="34"/>
      <c r="L32" s="27">
        <f t="shared" si="4"/>
        <v>2446.6</v>
      </c>
      <c r="M32" s="32">
        <f>'[1]Табл. 13.1'!I22</f>
        <v>2446.6</v>
      </c>
      <c r="N32" s="33"/>
      <c r="O32" s="34"/>
      <c r="P32" s="27">
        <f t="shared" si="5"/>
        <v>4010.6000000000004</v>
      </c>
      <c r="Q32" s="27">
        <f t="shared" si="6"/>
        <v>813.21394000000009</v>
      </c>
      <c r="R32" s="32">
        <f>'[1]Табл. 13.1'!L22</f>
        <v>813.21394000000009</v>
      </c>
      <c r="S32" s="33"/>
      <c r="T32" s="34"/>
      <c r="U32" s="27">
        <f t="shared" si="7"/>
        <v>1963.3785700000001</v>
      </c>
      <c r="V32" s="32">
        <f>'[1]Табл. 13.1'!N22</f>
        <v>1963.3785700000001</v>
      </c>
      <c r="W32" s="33"/>
      <c r="X32" s="34"/>
      <c r="Y32" s="27">
        <f t="shared" si="8"/>
        <v>1234.00749</v>
      </c>
      <c r="Z32" s="32">
        <f>'[1]Табл. 13.1'!P22</f>
        <v>1234.00749</v>
      </c>
      <c r="AA32" s="33"/>
      <c r="AB32" s="34"/>
    </row>
    <row r="33" spans="1:28" x14ac:dyDescent="0.25">
      <c r="A33" s="26">
        <v>16</v>
      </c>
      <c r="B33" s="19" t="s">
        <v>26</v>
      </c>
      <c r="C33" s="27">
        <f t="shared" si="1"/>
        <v>9442.1</v>
      </c>
      <c r="D33" s="27">
        <f t="shared" si="2"/>
        <v>2095.7170700000001</v>
      </c>
      <c r="E33" s="32">
        <f>'[1]Табл. 13.1'!E23</f>
        <v>2095.7170700000001</v>
      </c>
      <c r="F33" s="33"/>
      <c r="G33" s="34"/>
      <c r="H33" s="27">
        <f t="shared" si="3"/>
        <v>5059.7829299999994</v>
      </c>
      <c r="I33" s="32">
        <f>'[1]Табл. 13.1'!G23</f>
        <v>5059.7829299999994</v>
      </c>
      <c r="J33" s="33"/>
      <c r="K33" s="34"/>
      <c r="L33" s="27">
        <f t="shared" si="4"/>
        <v>2286.6</v>
      </c>
      <c r="M33" s="32">
        <f>'[1]Табл. 13.1'!I23</f>
        <v>2286.6</v>
      </c>
      <c r="N33" s="33"/>
      <c r="O33" s="34"/>
      <c r="P33" s="27">
        <f t="shared" si="5"/>
        <v>5540.1</v>
      </c>
      <c r="Q33" s="27">
        <f t="shared" si="6"/>
        <v>1230.1047300000002</v>
      </c>
      <c r="R33" s="32">
        <f>'[1]Табл. 13.1'!L23</f>
        <v>1230.1047300000002</v>
      </c>
      <c r="S33" s="33"/>
      <c r="T33" s="34"/>
      <c r="U33" s="27">
        <f t="shared" si="7"/>
        <v>2969.8965699999999</v>
      </c>
      <c r="V33" s="32">
        <f>'[1]Табл. 13.1'!N23</f>
        <v>2969.8965699999999</v>
      </c>
      <c r="W33" s="33"/>
      <c r="X33" s="34"/>
      <c r="Y33" s="27">
        <f t="shared" si="8"/>
        <v>1340.0987</v>
      </c>
      <c r="Z33" s="32">
        <f>'[1]Табл. 13.1'!P23</f>
        <v>1340.0987</v>
      </c>
      <c r="AA33" s="33"/>
      <c r="AB33" s="34"/>
    </row>
    <row r="34" spans="1:28" ht="15" customHeight="1" x14ac:dyDescent="0.25">
      <c r="A34" s="26">
        <v>17</v>
      </c>
      <c r="B34" s="19" t="s">
        <v>27</v>
      </c>
      <c r="C34" s="27">
        <f t="shared" si="1"/>
        <v>3129.3999999999996</v>
      </c>
      <c r="D34" s="27">
        <f t="shared" si="2"/>
        <v>666.51154000000008</v>
      </c>
      <c r="E34" s="32">
        <f>'[1]Табл. 13.1'!E24</f>
        <v>666.51154000000008</v>
      </c>
      <c r="F34" s="33"/>
      <c r="G34" s="34"/>
      <c r="H34" s="27">
        <f t="shared" si="3"/>
        <v>1609.1884599999998</v>
      </c>
      <c r="I34" s="32">
        <f>'[1]Табл. 13.1'!G24</f>
        <v>1609.1884599999998</v>
      </c>
      <c r="J34" s="33"/>
      <c r="K34" s="34"/>
      <c r="L34" s="27">
        <f t="shared" si="4"/>
        <v>853.7</v>
      </c>
      <c r="M34" s="32">
        <f>'[1]Табл. 13.1'!I24</f>
        <v>853.7</v>
      </c>
      <c r="N34" s="33"/>
      <c r="O34" s="34"/>
      <c r="P34" s="27">
        <f t="shared" si="5"/>
        <v>1178.4999999999998</v>
      </c>
      <c r="Q34" s="27">
        <f t="shared" si="6"/>
        <v>251.00182373322815</v>
      </c>
      <c r="R34" s="32">
        <f>'[1]Табл. 13.1'!L24</f>
        <v>251.00182373322815</v>
      </c>
      <c r="S34" s="33"/>
      <c r="T34" s="34"/>
      <c r="U34" s="27">
        <f t="shared" si="7"/>
        <v>606.0034262667715</v>
      </c>
      <c r="V34" s="32">
        <f>'[1]Табл. 13.1'!N24</f>
        <v>606.0034262667715</v>
      </c>
      <c r="W34" s="33"/>
      <c r="X34" s="34"/>
      <c r="Y34" s="27">
        <f t="shared" si="8"/>
        <v>321.49475000000001</v>
      </c>
      <c r="Z34" s="32">
        <f>'[1]Табл. 13.1'!P24</f>
        <v>321.49475000000001</v>
      </c>
      <c r="AA34" s="33"/>
      <c r="AB34" s="34"/>
    </row>
    <row r="35" spans="1:28" x14ac:dyDescent="0.25">
      <c r="A35" s="26">
        <v>18</v>
      </c>
      <c r="B35" s="19" t="s">
        <v>28</v>
      </c>
      <c r="C35" s="27">
        <f t="shared" si="1"/>
        <v>10529.3</v>
      </c>
      <c r="D35" s="27">
        <f t="shared" si="2"/>
        <v>2269.7182599999996</v>
      </c>
      <c r="E35" s="32">
        <f>'[1]Табл. 13.1'!E25</f>
        <v>2269.7182599999996</v>
      </c>
      <c r="F35" s="33"/>
      <c r="G35" s="34"/>
      <c r="H35" s="27">
        <f t="shared" si="3"/>
        <v>5479.8817399999998</v>
      </c>
      <c r="I35" s="32">
        <f>'[1]Табл. 13.1'!G25</f>
        <v>5479.8817399999998</v>
      </c>
      <c r="J35" s="33"/>
      <c r="K35" s="34"/>
      <c r="L35" s="27">
        <f t="shared" si="4"/>
        <v>2779.7</v>
      </c>
      <c r="M35" s="32">
        <f>'[1]Табл. 13.1'!I25</f>
        <v>2779.7</v>
      </c>
      <c r="N35" s="33"/>
      <c r="O35" s="34"/>
      <c r="P35" s="27">
        <f t="shared" si="5"/>
        <v>8578.2999999999993</v>
      </c>
      <c r="Q35" s="27">
        <f t="shared" si="6"/>
        <v>1848.2785800000001</v>
      </c>
      <c r="R35" s="32">
        <f>'[1]Табл. 13.1'!L25</f>
        <v>1848.2785800000001</v>
      </c>
      <c r="S35" s="33"/>
      <c r="T35" s="34"/>
      <c r="U35" s="27">
        <f t="shared" si="7"/>
        <v>4462.3811799999994</v>
      </c>
      <c r="V35" s="32">
        <f>'[1]Табл. 13.1'!N25</f>
        <v>4462.3811799999994</v>
      </c>
      <c r="W35" s="33"/>
      <c r="X35" s="34"/>
      <c r="Y35" s="27">
        <f t="shared" si="8"/>
        <v>2267.6402399999997</v>
      </c>
      <c r="Z35" s="32">
        <f>'[1]Табл. 13.1'!P25</f>
        <v>2267.6402399999997</v>
      </c>
      <c r="AA35" s="33"/>
      <c r="AB35" s="34"/>
    </row>
    <row r="36" spans="1:28" x14ac:dyDescent="0.25">
      <c r="A36" s="26">
        <v>19</v>
      </c>
      <c r="B36" s="19" t="s">
        <v>29</v>
      </c>
      <c r="C36" s="27">
        <f t="shared" si="1"/>
        <v>2056.3000000000002</v>
      </c>
      <c r="D36" s="27">
        <f t="shared" si="2"/>
        <v>420.75427000000002</v>
      </c>
      <c r="E36" s="32">
        <f>'[1]Табл. 13.1'!E26</f>
        <v>420.75427000000002</v>
      </c>
      <c r="F36" s="33"/>
      <c r="G36" s="34"/>
      <c r="H36" s="27">
        <f t="shared" si="3"/>
        <v>1015.84573</v>
      </c>
      <c r="I36" s="32">
        <f>'[1]Табл. 13.1'!G26</f>
        <v>1015.84573</v>
      </c>
      <c r="J36" s="33"/>
      <c r="K36" s="34"/>
      <c r="L36" s="27">
        <f t="shared" si="4"/>
        <v>619.70000000000005</v>
      </c>
      <c r="M36" s="32">
        <f>'[1]Табл. 13.1'!I26</f>
        <v>619.70000000000005</v>
      </c>
      <c r="N36" s="33"/>
      <c r="O36" s="34"/>
      <c r="P36" s="27">
        <f t="shared" si="5"/>
        <v>2056.3000000000002</v>
      </c>
      <c r="Q36" s="27">
        <f t="shared" si="6"/>
        <v>420.75427000000002</v>
      </c>
      <c r="R36" s="32">
        <f>'[1]Табл. 13.1'!L26</f>
        <v>420.75427000000002</v>
      </c>
      <c r="S36" s="33"/>
      <c r="T36" s="34"/>
      <c r="U36" s="27">
        <f t="shared" si="7"/>
        <v>1015.84573</v>
      </c>
      <c r="V36" s="32">
        <f>'[1]Табл. 13.1'!N26</f>
        <v>1015.84573</v>
      </c>
      <c r="W36" s="33"/>
      <c r="X36" s="34"/>
      <c r="Y36" s="27">
        <f t="shared" si="8"/>
        <v>619.70000000000005</v>
      </c>
      <c r="Z36" s="32">
        <f>'[1]Табл. 13.1'!P26</f>
        <v>619.70000000000005</v>
      </c>
      <c r="AA36" s="33"/>
      <c r="AB36" s="34"/>
    </row>
    <row r="37" spans="1:28" ht="15" customHeight="1" x14ac:dyDescent="0.25">
      <c r="A37" s="26">
        <v>20</v>
      </c>
      <c r="B37" s="19" t="s">
        <v>30</v>
      </c>
      <c r="C37" s="27">
        <f t="shared" si="1"/>
        <v>7649.3</v>
      </c>
      <c r="D37" s="27">
        <f t="shared" si="2"/>
        <v>1651.4151000000002</v>
      </c>
      <c r="E37" s="32">
        <f>'[1]Табл. 13.1'!E27</f>
        <v>1651.4151000000002</v>
      </c>
      <c r="F37" s="33"/>
      <c r="G37" s="34"/>
      <c r="H37" s="27">
        <f t="shared" si="3"/>
        <v>3987.0848999999998</v>
      </c>
      <c r="I37" s="32">
        <f>'[1]Табл. 13.1'!G27</f>
        <v>3987.0848999999998</v>
      </c>
      <c r="J37" s="33"/>
      <c r="K37" s="34"/>
      <c r="L37" s="27">
        <f t="shared" si="4"/>
        <v>2010.8</v>
      </c>
      <c r="M37" s="32">
        <f>'[1]Табл. 13.1'!I27</f>
        <v>2010.8</v>
      </c>
      <c r="N37" s="33"/>
      <c r="O37" s="34"/>
      <c r="P37" s="27">
        <f t="shared" si="5"/>
        <v>5481.4999999999955</v>
      </c>
      <c r="Q37" s="27">
        <f t="shared" si="6"/>
        <v>1183.4065703122035</v>
      </c>
      <c r="R37" s="32">
        <f>'[1]Табл. 13.1'!L27</f>
        <v>1183.4065703122035</v>
      </c>
      <c r="S37" s="33"/>
      <c r="T37" s="34"/>
      <c r="U37" s="27">
        <f t="shared" si="7"/>
        <v>2857.1511096877921</v>
      </c>
      <c r="V37" s="32">
        <f>'[1]Табл. 13.1'!N27</f>
        <v>2857.1511096877921</v>
      </c>
      <c r="W37" s="33"/>
      <c r="X37" s="34"/>
      <c r="Y37" s="27">
        <f t="shared" si="8"/>
        <v>1440.9423200000001</v>
      </c>
      <c r="Z37" s="32">
        <f>'[1]Табл. 13.1'!P27</f>
        <v>1440.9423200000001</v>
      </c>
      <c r="AA37" s="33"/>
      <c r="AB37" s="34"/>
    </row>
    <row r="38" spans="1:28" ht="15" customHeight="1" x14ac:dyDescent="0.25">
      <c r="A38" s="26">
        <v>21</v>
      </c>
      <c r="B38" s="19" t="s">
        <v>68</v>
      </c>
      <c r="C38" s="27">
        <f t="shared" si="1"/>
        <v>9017</v>
      </c>
      <c r="D38" s="27">
        <f t="shared" si="2"/>
        <v>1812.64663</v>
      </c>
      <c r="E38" s="32">
        <f>'[1]Табл. 13.1'!E28</f>
        <v>1812.64663</v>
      </c>
      <c r="F38" s="33"/>
      <c r="G38" s="34"/>
      <c r="H38" s="27">
        <f t="shared" si="3"/>
        <v>4376.3533699999998</v>
      </c>
      <c r="I38" s="32">
        <f>'[1]Табл. 13.1'!G28</f>
        <v>4376.3533699999998</v>
      </c>
      <c r="J38" s="33"/>
      <c r="K38" s="34"/>
      <c r="L38" s="27">
        <f t="shared" si="4"/>
        <v>2828</v>
      </c>
      <c r="M38" s="32">
        <f>'[1]Табл. 13.1'!I28</f>
        <v>2828</v>
      </c>
      <c r="N38" s="33"/>
      <c r="O38" s="34"/>
      <c r="P38" s="27">
        <f t="shared" si="5"/>
        <v>6415.5999999999995</v>
      </c>
      <c r="Q38" s="27">
        <f t="shared" si="6"/>
        <v>1289.6989899999999</v>
      </c>
      <c r="R38" s="32">
        <f>'[1]Табл. 13.1'!L28</f>
        <v>1289.6989899999999</v>
      </c>
      <c r="S38" s="33"/>
      <c r="T38" s="34"/>
      <c r="U38" s="27">
        <f t="shared" si="7"/>
        <v>3113.7775899999997</v>
      </c>
      <c r="V38" s="32">
        <f>'[1]Табл. 13.1'!N28</f>
        <v>3113.7775899999997</v>
      </c>
      <c r="W38" s="33"/>
      <c r="X38" s="34"/>
      <c r="Y38" s="27">
        <f t="shared" si="8"/>
        <v>2012.1234199999999</v>
      </c>
      <c r="Z38" s="32">
        <f>'[1]Табл. 13.1'!P28</f>
        <v>2012.1234199999999</v>
      </c>
      <c r="AA38" s="33"/>
      <c r="AB38" s="34"/>
    </row>
    <row r="39" spans="1:28" ht="15" customHeight="1" x14ac:dyDescent="0.25">
      <c r="A39" s="26">
        <v>22</v>
      </c>
      <c r="B39" s="19" t="s">
        <v>31</v>
      </c>
      <c r="C39" s="27">
        <f t="shared" si="1"/>
        <v>1083.8999999999999</v>
      </c>
      <c r="D39" s="27">
        <f t="shared" si="2"/>
        <v>239.89964000000001</v>
      </c>
      <c r="E39" s="32">
        <f>'[1]Табл. 13.1'!E29</f>
        <v>239.89964000000001</v>
      </c>
      <c r="F39" s="33"/>
      <c r="G39" s="34"/>
      <c r="H39" s="27">
        <f t="shared" si="3"/>
        <v>579.20035999999993</v>
      </c>
      <c r="I39" s="32">
        <f>'[1]Табл. 13.1'!G29</f>
        <v>579.20035999999993</v>
      </c>
      <c r="J39" s="33"/>
      <c r="K39" s="34"/>
      <c r="L39" s="27">
        <f t="shared" si="4"/>
        <v>264.8</v>
      </c>
      <c r="M39" s="32">
        <f>'[1]Табл. 13.1'!I29</f>
        <v>264.8</v>
      </c>
      <c r="N39" s="33"/>
      <c r="O39" s="34"/>
      <c r="P39" s="27">
        <f t="shared" si="5"/>
        <v>0</v>
      </c>
      <c r="Q39" s="27">
        <f t="shared" si="6"/>
        <v>0</v>
      </c>
      <c r="R39" s="32">
        <f>'[1]Табл. 13.1'!L29</f>
        <v>0</v>
      </c>
      <c r="S39" s="33"/>
      <c r="T39" s="34"/>
      <c r="U39" s="27">
        <f t="shared" si="7"/>
        <v>0</v>
      </c>
      <c r="V39" s="32">
        <f>'[1]Табл. 13.1'!N29</f>
        <v>0</v>
      </c>
      <c r="W39" s="33"/>
      <c r="X39" s="34"/>
      <c r="Y39" s="27">
        <f t="shared" si="8"/>
        <v>0</v>
      </c>
      <c r="Z39" s="32">
        <f>'[1]Табл. 13.1'!P29</f>
        <v>0</v>
      </c>
      <c r="AA39" s="33"/>
      <c r="AB39" s="34"/>
    </row>
    <row r="40" spans="1:28" x14ac:dyDescent="0.25">
      <c r="A40" s="26">
        <v>23</v>
      </c>
      <c r="B40" s="19" t="s">
        <v>32</v>
      </c>
      <c r="C40" s="27">
        <f t="shared" si="1"/>
        <v>845.5</v>
      </c>
      <c r="D40" s="27">
        <f t="shared" si="2"/>
        <v>137.62524999999999</v>
      </c>
      <c r="E40" s="32">
        <f>'[1]Табл. 13.1'!E30</f>
        <v>137.62524999999999</v>
      </c>
      <c r="F40" s="33"/>
      <c r="G40" s="34"/>
      <c r="H40" s="27">
        <f t="shared" si="3"/>
        <v>332.27474999999998</v>
      </c>
      <c r="I40" s="32">
        <f>'[1]Табл. 13.1'!G30</f>
        <v>332.27474999999998</v>
      </c>
      <c r="J40" s="33"/>
      <c r="K40" s="34"/>
      <c r="L40" s="27">
        <f t="shared" si="4"/>
        <v>375.6</v>
      </c>
      <c r="M40" s="32">
        <f>'[1]Табл. 13.1'!I30</f>
        <v>375.6</v>
      </c>
      <c r="N40" s="33"/>
      <c r="O40" s="34"/>
      <c r="P40" s="27">
        <f t="shared" si="5"/>
        <v>0</v>
      </c>
      <c r="Q40" s="27">
        <f t="shared" si="6"/>
        <v>0</v>
      </c>
      <c r="R40" s="32">
        <f>'[1]Табл. 13.1'!L30</f>
        <v>0</v>
      </c>
      <c r="S40" s="33"/>
      <c r="T40" s="34"/>
      <c r="U40" s="27">
        <f t="shared" si="7"/>
        <v>0</v>
      </c>
      <c r="V40" s="32">
        <f>'[1]Табл. 13.1'!N30</f>
        <v>0</v>
      </c>
      <c r="W40" s="33"/>
      <c r="X40" s="34"/>
      <c r="Y40" s="27">
        <f t="shared" si="8"/>
        <v>0</v>
      </c>
      <c r="Z40" s="32">
        <f>'[1]Табл. 13.1'!P30</f>
        <v>0</v>
      </c>
      <c r="AA40" s="33"/>
      <c r="AB40" s="34"/>
    </row>
    <row r="41" spans="1:28" x14ac:dyDescent="0.25">
      <c r="A41" s="26">
        <v>24</v>
      </c>
      <c r="B41" s="19" t="s">
        <v>33</v>
      </c>
      <c r="C41" s="27">
        <f t="shared" si="1"/>
        <v>10975.3</v>
      </c>
      <c r="D41" s="27">
        <f t="shared" si="2"/>
        <v>2355.1519399999997</v>
      </c>
      <c r="E41" s="32">
        <f>'[1]Табл. 13.1'!E31</f>
        <v>2355.1519399999997</v>
      </c>
      <c r="F41" s="33"/>
      <c r="G41" s="34"/>
      <c r="H41" s="27">
        <f t="shared" si="3"/>
        <v>5686.1480599999995</v>
      </c>
      <c r="I41" s="32">
        <f>'[1]Табл. 13.1'!G31</f>
        <v>5686.1480599999995</v>
      </c>
      <c r="J41" s="33"/>
      <c r="K41" s="34"/>
      <c r="L41" s="27">
        <f t="shared" si="4"/>
        <v>2934</v>
      </c>
      <c r="M41" s="32">
        <f>'[1]Табл. 13.1'!I31</f>
        <v>2934</v>
      </c>
      <c r="N41" s="33"/>
      <c r="O41" s="34"/>
      <c r="P41" s="27">
        <f t="shared" si="5"/>
        <v>5836.5483299848402</v>
      </c>
      <c r="Q41" s="27">
        <f t="shared" si="6"/>
        <v>1252.4448645719817</v>
      </c>
      <c r="R41" s="32">
        <f>'[1]Табл. 13.1'!L31</f>
        <v>1252.4448645719817</v>
      </c>
      <c r="S41" s="33"/>
      <c r="T41" s="34"/>
      <c r="U41" s="27">
        <f t="shared" si="7"/>
        <v>3023.833331546813</v>
      </c>
      <c r="V41" s="32">
        <f>'[1]Табл. 13.1'!N31</f>
        <v>3023.833331546813</v>
      </c>
      <c r="W41" s="33"/>
      <c r="X41" s="34"/>
      <c r="Y41" s="27">
        <f t="shared" si="8"/>
        <v>1560.2701338660449</v>
      </c>
      <c r="Z41" s="32">
        <f>'[1]Табл. 13.1'!P31</f>
        <v>1560.2701338660449</v>
      </c>
      <c r="AA41" s="33"/>
      <c r="AB41" s="34"/>
    </row>
    <row r="42" spans="1:28" ht="15" customHeight="1" x14ac:dyDescent="0.25">
      <c r="A42" s="26">
        <v>25</v>
      </c>
      <c r="B42" s="19" t="s">
        <v>34</v>
      </c>
      <c r="C42" s="27">
        <f t="shared" si="1"/>
        <v>2731.5</v>
      </c>
      <c r="D42" s="27">
        <f t="shared" si="2"/>
        <v>577.18254000000002</v>
      </c>
      <c r="E42" s="32">
        <f>'[1]Табл. 13.1'!E32</f>
        <v>577.18254000000002</v>
      </c>
      <c r="F42" s="33"/>
      <c r="G42" s="34"/>
      <c r="H42" s="27">
        <f t="shared" si="3"/>
        <v>1393.51746</v>
      </c>
      <c r="I42" s="32">
        <f>'[1]Табл. 13.1'!G32</f>
        <v>1393.51746</v>
      </c>
      <c r="J42" s="33"/>
      <c r="K42" s="34"/>
      <c r="L42" s="27">
        <f t="shared" si="4"/>
        <v>760.8</v>
      </c>
      <c r="M42" s="32">
        <f>'[1]Табл. 13.1'!I32</f>
        <v>760.8</v>
      </c>
      <c r="N42" s="33"/>
      <c r="O42" s="34"/>
      <c r="P42" s="27">
        <f t="shared" si="5"/>
        <v>910.50000000000011</v>
      </c>
      <c r="Q42" s="27">
        <f t="shared" si="6"/>
        <v>192.39418000000001</v>
      </c>
      <c r="R42" s="32">
        <f>'[1]Табл. 13.1'!L32</f>
        <v>192.39418000000001</v>
      </c>
      <c r="S42" s="33"/>
      <c r="T42" s="34"/>
      <c r="U42" s="27">
        <f t="shared" si="7"/>
        <v>464.50582000000003</v>
      </c>
      <c r="V42" s="32">
        <f>'[1]Табл. 13.1'!N32</f>
        <v>464.50582000000003</v>
      </c>
      <c r="W42" s="33"/>
      <c r="X42" s="34"/>
      <c r="Y42" s="27">
        <f t="shared" si="8"/>
        <v>253.6</v>
      </c>
      <c r="Z42" s="32">
        <f>'[1]Табл. 13.1'!P32</f>
        <v>253.6</v>
      </c>
      <c r="AA42" s="33"/>
      <c r="AB42" s="34"/>
    </row>
    <row r="43" spans="1:28" x14ac:dyDescent="0.25">
      <c r="A43" s="26">
        <v>26</v>
      </c>
      <c r="B43" s="19" t="s">
        <v>35</v>
      </c>
      <c r="C43" s="27">
        <f t="shared" si="1"/>
        <v>3035</v>
      </c>
      <c r="D43" s="27">
        <f t="shared" si="2"/>
        <v>646.39055000000008</v>
      </c>
      <c r="E43" s="32">
        <f>'[1]Табл. 13.1'!E33</f>
        <v>646.39055000000008</v>
      </c>
      <c r="F43" s="33"/>
      <c r="G43" s="34"/>
      <c r="H43" s="27">
        <f t="shared" si="3"/>
        <v>1560.6094499999999</v>
      </c>
      <c r="I43" s="32">
        <f>'[1]Табл. 13.1'!G33</f>
        <v>1560.6094499999999</v>
      </c>
      <c r="J43" s="33"/>
      <c r="K43" s="34"/>
      <c r="L43" s="27">
        <f t="shared" si="4"/>
        <v>828</v>
      </c>
      <c r="M43" s="32">
        <f>'[1]Табл. 13.1'!I33</f>
        <v>828</v>
      </c>
      <c r="N43" s="33"/>
      <c r="O43" s="34"/>
      <c r="P43" s="27">
        <f t="shared" si="5"/>
        <v>0</v>
      </c>
      <c r="Q43" s="27">
        <f t="shared" si="6"/>
        <v>0</v>
      </c>
      <c r="R43" s="32">
        <f>'[1]Табл. 13.1'!L33</f>
        <v>0</v>
      </c>
      <c r="S43" s="33"/>
      <c r="T43" s="34"/>
      <c r="U43" s="27">
        <f t="shared" si="7"/>
        <v>0</v>
      </c>
      <c r="V43" s="32">
        <f>'[1]Табл. 13.1'!N33</f>
        <v>0</v>
      </c>
      <c r="W43" s="33"/>
      <c r="X43" s="34"/>
      <c r="Y43" s="27">
        <f t="shared" si="8"/>
        <v>0</v>
      </c>
      <c r="Z43" s="32">
        <f>'[1]Табл. 13.1'!P33</f>
        <v>0</v>
      </c>
      <c r="AA43" s="33"/>
      <c r="AB43" s="34"/>
    </row>
    <row r="44" spans="1:28" ht="15" customHeight="1" x14ac:dyDescent="0.25">
      <c r="A44" s="26">
        <v>27</v>
      </c>
      <c r="B44" s="19" t="s">
        <v>36</v>
      </c>
      <c r="C44" s="27">
        <f t="shared" si="1"/>
        <v>52581.200000000004</v>
      </c>
      <c r="D44" s="27">
        <f t="shared" si="2"/>
        <v>10137.026390000001</v>
      </c>
      <c r="E44" s="32">
        <f>'[1]Табл. 13.1'!E34</f>
        <v>10137.026390000001</v>
      </c>
      <c r="F44" s="33"/>
      <c r="G44" s="34"/>
      <c r="H44" s="27">
        <f t="shared" si="3"/>
        <v>24474.27361</v>
      </c>
      <c r="I44" s="32">
        <f>'[1]Табл. 13.1'!G34</f>
        <v>24474.27361</v>
      </c>
      <c r="J44" s="33"/>
      <c r="K44" s="34"/>
      <c r="L44" s="27">
        <f t="shared" si="4"/>
        <v>17969.900000000001</v>
      </c>
      <c r="M44" s="32">
        <f>'[1]Табл. 13.1'!I34</f>
        <v>17969.900000000001</v>
      </c>
      <c r="N44" s="33"/>
      <c r="O44" s="34"/>
      <c r="P44" s="27">
        <f t="shared" si="5"/>
        <v>27549.961090000012</v>
      </c>
      <c r="Q44" s="27">
        <f t="shared" si="6"/>
        <v>5311.3029599999991</v>
      </c>
      <c r="R44" s="32">
        <f>'[1]Табл. 13.1'!L34</f>
        <v>5311.3029599999991</v>
      </c>
      <c r="S44" s="33"/>
      <c r="T44" s="34"/>
      <c r="U44" s="27">
        <f t="shared" si="7"/>
        <v>12823.31500000001</v>
      </c>
      <c r="V44" s="32">
        <f>'[1]Табл. 13.1'!N34</f>
        <v>12823.31500000001</v>
      </c>
      <c r="W44" s="33"/>
      <c r="X44" s="34"/>
      <c r="Y44" s="27">
        <f t="shared" si="8"/>
        <v>9415.3431300000029</v>
      </c>
      <c r="Z44" s="32">
        <f>'[1]Табл. 13.1'!P34</f>
        <v>9415.3431300000029</v>
      </c>
      <c r="AA44" s="33"/>
      <c r="AB44" s="34"/>
    </row>
    <row r="45" spans="1:28" ht="15" customHeight="1" x14ac:dyDescent="0.25">
      <c r="A45" s="26">
        <v>28</v>
      </c>
      <c r="B45" s="19" t="s">
        <v>37</v>
      </c>
      <c r="C45" s="27">
        <f t="shared" si="1"/>
        <v>6008.1</v>
      </c>
      <c r="D45" s="27">
        <f t="shared" si="2"/>
        <v>1338.4121100000002</v>
      </c>
      <c r="E45" s="32">
        <f>'[1]Табл. 13.1'!E35</f>
        <v>1338.4121100000002</v>
      </c>
      <c r="F45" s="33"/>
      <c r="G45" s="34"/>
      <c r="H45" s="27">
        <f t="shared" si="3"/>
        <v>3231.38789</v>
      </c>
      <c r="I45" s="32">
        <f>'[1]Табл. 13.1'!G35</f>
        <v>3231.38789</v>
      </c>
      <c r="J45" s="33"/>
      <c r="K45" s="34"/>
      <c r="L45" s="27">
        <f t="shared" si="4"/>
        <v>1438.3</v>
      </c>
      <c r="M45" s="32">
        <f>'[1]Табл. 13.1'!I35</f>
        <v>1438.3</v>
      </c>
      <c r="N45" s="33"/>
      <c r="O45" s="34"/>
      <c r="P45" s="27">
        <f t="shared" si="5"/>
        <v>2523.4</v>
      </c>
      <c r="Q45" s="27">
        <f t="shared" si="6"/>
        <v>562.13264000000004</v>
      </c>
      <c r="R45" s="32">
        <f>'[1]Табл. 13.1'!L35</f>
        <v>562.13264000000004</v>
      </c>
      <c r="S45" s="33"/>
      <c r="T45" s="34"/>
      <c r="U45" s="27">
        <f t="shared" si="7"/>
        <v>1357.1818400000002</v>
      </c>
      <c r="V45" s="32">
        <f>'[1]Табл. 13.1'!N35</f>
        <v>1357.1818400000002</v>
      </c>
      <c r="W45" s="33"/>
      <c r="X45" s="34"/>
      <c r="Y45" s="27">
        <f t="shared" si="8"/>
        <v>604.08551999999997</v>
      </c>
      <c r="Z45" s="32">
        <f>'[1]Табл. 13.1'!P35</f>
        <v>604.08551999999997</v>
      </c>
      <c r="AA45" s="33"/>
      <c r="AB45" s="34"/>
    </row>
    <row r="46" spans="1:28" ht="15" customHeight="1" x14ac:dyDescent="0.25">
      <c r="A46" s="26">
        <v>29</v>
      </c>
      <c r="B46" s="19" t="s">
        <v>38</v>
      </c>
      <c r="C46" s="27">
        <f t="shared" si="1"/>
        <v>13824.5</v>
      </c>
      <c r="D46" s="27">
        <f t="shared" si="2"/>
        <v>2963.9364399999999</v>
      </c>
      <c r="E46" s="32">
        <f>'[1]Табл. 13.1'!E36</f>
        <v>2963.9364399999999</v>
      </c>
      <c r="F46" s="33"/>
      <c r="G46" s="34"/>
      <c r="H46" s="27">
        <f t="shared" si="3"/>
        <v>7155.9635599999992</v>
      </c>
      <c r="I46" s="32">
        <f>'[1]Табл. 13.1'!G36</f>
        <v>7155.9635599999992</v>
      </c>
      <c r="J46" s="33"/>
      <c r="K46" s="34"/>
      <c r="L46" s="27">
        <f t="shared" si="4"/>
        <v>3704.6</v>
      </c>
      <c r="M46" s="32">
        <f>'[1]Табл. 13.1'!I36</f>
        <v>3704.6</v>
      </c>
      <c r="N46" s="33"/>
      <c r="O46" s="34"/>
      <c r="P46" s="27">
        <f t="shared" si="5"/>
        <v>10975.400000000001</v>
      </c>
      <c r="Q46" s="27">
        <f t="shared" si="6"/>
        <v>2352.9467100000002</v>
      </c>
      <c r="R46" s="32">
        <f>'[1]Табл. 13.1'!L36</f>
        <v>2352.9467100000002</v>
      </c>
      <c r="S46" s="33"/>
      <c r="T46" s="34"/>
      <c r="U46" s="27">
        <f t="shared" si="7"/>
        <v>5680.8238700000011</v>
      </c>
      <c r="V46" s="32">
        <f>'[1]Табл. 13.1'!N36</f>
        <v>5680.8238700000011</v>
      </c>
      <c r="W46" s="33"/>
      <c r="X46" s="34"/>
      <c r="Y46" s="27">
        <f t="shared" si="8"/>
        <v>2941.6294200000007</v>
      </c>
      <c r="Z46" s="32">
        <f>'[1]Табл. 13.1'!P36</f>
        <v>2941.6294200000007</v>
      </c>
      <c r="AA46" s="33"/>
      <c r="AB46" s="34"/>
    </row>
    <row r="47" spans="1:28" ht="15" customHeight="1" x14ac:dyDescent="0.25">
      <c r="A47" s="26">
        <v>30</v>
      </c>
      <c r="B47" s="19" t="s">
        <v>39</v>
      </c>
      <c r="C47" s="27">
        <f t="shared" si="1"/>
        <v>13860.599999999999</v>
      </c>
      <c r="D47" s="27">
        <f t="shared" si="2"/>
        <v>3303.8259900000003</v>
      </c>
      <c r="E47" s="32">
        <f>'[1]Табл. 13.1'!E37</f>
        <v>3303.8259900000003</v>
      </c>
      <c r="F47" s="33"/>
      <c r="G47" s="34"/>
      <c r="H47" s="27">
        <f t="shared" si="3"/>
        <v>7976.5740099999994</v>
      </c>
      <c r="I47" s="32">
        <f>'[1]Табл. 13.1'!G37</f>
        <v>7976.5740099999994</v>
      </c>
      <c r="J47" s="33"/>
      <c r="K47" s="34"/>
      <c r="L47" s="27">
        <f t="shared" si="4"/>
        <v>2580.1999999999998</v>
      </c>
      <c r="M47" s="32">
        <f>'[1]Табл. 13.1'!I37</f>
        <v>2580.1999999999998</v>
      </c>
      <c r="N47" s="33"/>
      <c r="O47" s="34"/>
      <c r="P47" s="27">
        <f t="shared" si="5"/>
        <v>10468.90617</v>
      </c>
      <c r="Q47" s="27">
        <f t="shared" si="6"/>
        <v>2389.0458099999996</v>
      </c>
      <c r="R47" s="32">
        <f>'[1]Табл. 13.1'!L37</f>
        <v>2389.0458099999996</v>
      </c>
      <c r="S47" s="33"/>
      <c r="T47" s="34"/>
      <c r="U47" s="27">
        <f t="shared" si="7"/>
        <v>6104.7805399999988</v>
      </c>
      <c r="V47" s="32">
        <f>'[1]Табл. 13.1'!N37</f>
        <v>6104.7805399999988</v>
      </c>
      <c r="W47" s="33"/>
      <c r="X47" s="34"/>
      <c r="Y47" s="27">
        <f t="shared" si="8"/>
        <v>1975.0798200000002</v>
      </c>
      <c r="Z47" s="32">
        <f>'[1]Табл. 13.1'!P37</f>
        <v>1975.0798200000002</v>
      </c>
      <c r="AA47" s="33"/>
      <c r="AB47" s="34"/>
    </row>
    <row r="48" spans="1:28" x14ac:dyDescent="0.25">
      <c r="A48" s="26">
        <v>31</v>
      </c>
      <c r="B48" s="19" t="s">
        <v>40</v>
      </c>
      <c r="C48" s="27">
        <f t="shared" si="1"/>
        <v>5140.8999999999996</v>
      </c>
      <c r="D48" s="27">
        <f t="shared" si="2"/>
        <v>1065.5632499999999</v>
      </c>
      <c r="E48" s="32">
        <f>'[1]Табл. 13.1'!E38</f>
        <v>1065.5632499999999</v>
      </c>
      <c r="F48" s="33"/>
      <c r="G48" s="34"/>
      <c r="H48" s="27">
        <f t="shared" si="3"/>
        <v>2572.6367500000001</v>
      </c>
      <c r="I48" s="32">
        <f>'[1]Табл. 13.1'!G38</f>
        <v>2572.6367500000001</v>
      </c>
      <c r="J48" s="33"/>
      <c r="K48" s="34"/>
      <c r="L48" s="27">
        <f t="shared" si="4"/>
        <v>1502.7</v>
      </c>
      <c r="M48" s="32">
        <f>'[1]Табл. 13.1'!I38</f>
        <v>1502.7</v>
      </c>
      <c r="N48" s="33"/>
      <c r="O48" s="34"/>
      <c r="P48" s="27">
        <f t="shared" si="5"/>
        <v>2529.5</v>
      </c>
      <c r="Q48" s="27">
        <f t="shared" si="6"/>
        <v>526.36656000000005</v>
      </c>
      <c r="R48" s="32">
        <f>'[1]Табл. 13.1'!L38</f>
        <v>526.36656000000005</v>
      </c>
      <c r="S48" s="33"/>
      <c r="T48" s="34"/>
      <c r="U48" s="27">
        <f t="shared" si="7"/>
        <v>1270.8302099999999</v>
      </c>
      <c r="V48" s="32">
        <f>'[1]Табл. 13.1'!N38</f>
        <v>1270.8302099999999</v>
      </c>
      <c r="W48" s="33"/>
      <c r="X48" s="34"/>
      <c r="Y48" s="27">
        <f t="shared" si="8"/>
        <v>732.30322999999999</v>
      </c>
      <c r="Z48" s="32">
        <f>'[1]Табл. 13.1'!P38</f>
        <v>732.30322999999999</v>
      </c>
      <c r="AA48" s="33"/>
      <c r="AB48" s="34"/>
    </row>
    <row r="49" spans="1:28" ht="15" customHeight="1" x14ac:dyDescent="0.25">
      <c r="A49" s="26">
        <v>32</v>
      </c>
      <c r="B49" s="19" t="s">
        <v>41</v>
      </c>
      <c r="C49" s="27">
        <f t="shared" si="1"/>
        <v>10269.200000000001</v>
      </c>
      <c r="D49" s="27">
        <f t="shared" si="2"/>
        <v>2209.5310099999997</v>
      </c>
      <c r="E49" s="32">
        <f>'[1]Табл. 13.1'!E39</f>
        <v>2209.5310099999997</v>
      </c>
      <c r="F49" s="33"/>
      <c r="G49" s="34"/>
      <c r="H49" s="27">
        <f t="shared" si="3"/>
        <v>5334.5689900000007</v>
      </c>
      <c r="I49" s="32">
        <f>'[1]Табл. 13.1'!G39</f>
        <v>5334.5689900000007</v>
      </c>
      <c r="J49" s="33"/>
      <c r="K49" s="34"/>
      <c r="L49" s="27">
        <f t="shared" si="4"/>
        <v>2725.1</v>
      </c>
      <c r="M49" s="32">
        <f>'[1]Табл. 13.1'!I39</f>
        <v>2725.1</v>
      </c>
      <c r="N49" s="33"/>
      <c r="O49" s="34"/>
      <c r="P49" s="27">
        <f t="shared" si="5"/>
        <v>9688.7000000000007</v>
      </c>
      <c r="Q49" s="27">
        <f t="shared" si="6"/>
        <v>2085.0996599999999</v>
      </c>
      <c r="R49" s="32">
        <f>'[1]Табл. 13.1'!L39</f>
        <v>2085.0996599999999</v>
      </c>
      <c r="S49" s="33"/>
      <c r="T49" s="34"/>
      <c r="U49" s="27">
        <f t="shared" si="7"/>
        <v>5034.1488100000006</v>
      </c>
      <c r="V49" s="32">
        <f>'[1]Табл. 13.1'!N39</f>
        <v>5034.1488100000006</v>
      </c>
      <c r="W49" s="33"/>
      <c r="X49" s="34"/>
      <c r="Y49" s="27">
        <f t="shared" si="8"/>
        <v>2569.4515299999998</v>
      </c>
      <c r="Z49" s="32">
        <f>'[1]Табл. 13.1'!P39</f>
        <v>2569.4515299999998</v>
      </c>
      <c r="AA49" s="33"/>
      <c r="AB49" s="34"/>
    </row>
    <row r="50" spans="1:28" x14ac:dyDescent="0.25">
      <c r="A50" s="26">
        <v>33</v>
      </c>
      <c r="B50" s="19" t="s">
        <v>42</v>
      </c>
      <c r="C50" s="27">
        <f t="shared" si="1"/>
        <v>346.9</v>
      </c>
      <c r="D50" s="27">
        <f t="shared" si="2"/>
        <v>62.266709999999996</v>
      </c>
      <c r="E50" s="32">
        <f>'[1]Табл. 13.1'!E40</f>
        <v>62.266709999999996</v>
      </c>
      <c r="F50" s="33"/>
      <c r="G50" s="34"/>
      <c r="H50" s="27">
        <f t="shared" si="3"/>
        <v>150.33329000000001</v>
      </c>
      <c r="I50" s="32">
        <f>'[1]Табл. 13.1'!G40</f>
        <v>150.33329000000001</v>
      </c>
      <c r="J50" s="33"/>
      <c r="K50" s="34"/>
      <c r="L50" s="27">
        <f t="shared" si="4"/>
        <v>134.30000000000001</v>
      </c>
      <c r="M50" s="32">
        <f>'[1]Табл. 13.1'!I40</f>
        <v>134.30000000000001</v>
      </c>
      <c r="N50" s="33"/>
      <c r="O50" s="34"/>
      <c r="P50" s="27">
        <f t="shared" si="5"/>
        <v>346.9</v>
      </c>
      <c r="Q50" s="27">
        <f t="shared" si="6"/>
        <v>62.266709999999996</v>
      </c>
      <c r="R50" s="32">
        <f>'[1]Табл. 13.1'!L40</f>
        <v>62.266709999999996</v>
      </c>
      <c r="S50" s="33"/>
      <c r="T50" s="34"/>
      <c r="U50" s="27">
        <f t="shared" si="7"/>
        <v>150.33329000000001</v>
      </c>
      <c r="V50" s="32">
        <f>'[1]Табл. 13.1'!N40</f>
        <v>150.33329000000001</v>
      </c>
      <c r="W50" s="33"/>
      <c r="X50" s="34"/>
      <c r="Y50" s="27">
        <f t="shared" si="8"/>
        <v>134.30000000000001</v>
      </c>
      <c r="Z50" s="32">
        <f>'[1]Табл. 13.1'!P40</f>
        <v>134.30000000000001</v>
      </c>
      <c r="AA50" s="33"/>
      <c r="AB50" s="34"/>
    </row>
    <row r="51" spans="1:28" x14ac:dyDescent="0.25">
      <c r="A51" s="26">
        <v>34</v>
      </c>
      <c r="B51" s="19" t="s">
        <v>43</v>
      </c>
      <c r="C51" s="27">
        <f t="shared" si="1"/>
        <v>4118.8</v>
      </c>
      <c r="D51" s="27">
        <f t="shared" si="2"/>
        <v>877.21084999999994</v>
      </c>
      <c r="E51" s="32">
        <f>'[1]Табл. 13.1'!E41</f>
        <v>877.21084999999994</v>
      </c>
      <c r="F51" s="33"/>
      <c r="G51" s="34"/>
      <c r="H51" s="27">
        <f t="shared" si="3"/>
        <v>2117.88915</v>
      </c>
      <c r="I51" s="32">
        <f>'[1]Табл. 13.1'!G41</f>
        <v>2117.88915</v>
      </c>
      <c r="J51" s="33"/>
      <c r="K51" s="34"/>
      <c r="L51" s="27">
        <f t="shared" si="4"/>
        <v>1123.7</v>
      </c>
      <c r="M51" s="32">
        <f>'[1]Табл. 13.1'!I41</f>
        <v>1123.7</v>
      </c>
      <c r="N51" s="33"/>
      <c r="O51" s="34"/>
      <c r="P51" s="27">
        <f t="shared" si="5"/>
        <v>1083.8999999999999</v>
      </c>
      <c r="Q51" s="27">
        <f t="shared" si="6"/>
        <v>230.84957999999997</v>
      </c>
      <c r="R51" s="32">
        <f>'[1]Табл. 13.1'!L41</f>
        <v>230.84957999999997</v>
      </c>
      <c r="S51" s="33"/>
      <c r="T51" s="34"/>
      <c r="U51" s="27">
        <f t="shared" si="7"/>
        <v>557.35041999999999</v>
      </c>
      <c r="V51" s="32">
        <f>'[1]Табл. 13.1'!N41</f>
        <v>557.35041999999999</v>
      </c>
      <c r="W51" s="33"/>
      <c r="X51" s="34"/>
      <c r="Y51" s="27">
        <f t="shared" si="8"/>
        <v>295.7</v>
      </c>
      <c r="Z51" s="32">
        <f>'[1]Табл. 13.1'!P41</f>
        <v>295.7</v>
      </c>
      <c r="AA51" s="33"/>
      <c r="AB51" s="34"/>
    </row>
    <row r="52" spans="1:28" ht="15" customHeight="1" x14ac:dyDescent="0.25">
      <c r="A52" s="26">
        <v>35</v>
      </c>
      <c r="B52" s="19" t="s">
        <v>67</v>
      </c>
      <c r="C52" s="27">
        <f t="shared" si="1"/>
        <v>8609.2999999999993</v>
      </c>
      <c r="D52" s="27">
        <f t="shared" si="2"/>
        <v>1669.13446</v>
      </c>
      <c r="E52" s="32">
        <f>'[1]Табл. 13.1'!E42</f>
        <v>1669.13446</v>
      </c>
      <c r="F52" s="33"/>
      <c r="G52" s="34"/>
      <c r="H52" s="27">
        <f t="shared" si="3"/>
        <v>4029.8655400000002</v>
      </c>
      <c r="I52" s="32">
        <f>'[1]Табл. 13.1'!G42</f>
        <v>4029.8655400000002</v>
      </c>
      <c r="J52" s="33"/>
      <c r="K52" s="34"/>
      <c r="L52" s="27">
        <f t="shared" si="4"/>
        <v>2910.3</v>
      </c>
      <c r="M52" s="32">
        <f>'[1]Табл. 13.1'!I42</f>
        <v>2910.3</v>
      </c>
      <c r="N52" s="33"/>
      <c r="O52" s="34"/>
      <c r="P52" s="27">
        <f t="shared" si="5"/>
        <v>5202.7000000000007</v>
      </c>
      <c r="Q52" s="27">
        <f t="shared" si="6"/>
        <v>1008.67735</v>
      </c>
      <c r="R52" s="32">
        <f>'[1]Табл. 13.1'!L42</f>
        <v>1008.67735</v>
      </c>
      <c r="S52" s="33"/>
      <c r="T52" s="34"/>
      <c r="U52" s="27">
        <f t="shared" si="7"/>
        <v>2435.2945600000003</v>
      </c>
      <c r="V52" s="32">
        <f>'[1]Табл. 13.1'!N42</f>
        <v>2435.2945600000003</v>
      </c>
      <c r="W52" s="33"/>
      <c r="X52" s="34"/>
      <c r="Y52" s="27">
        <f t="shared" si="8"/>
        <v>1758.7280900000001</v>
      </c>
      <c r="Z52" s="32">
        <f>'[1]Табл. 13.1'!P42</f>
        <v>1758.7280900000001</v>
      </c>
      <c r="AA52" s="33"/>
      <c r="AB52" s="34"/>
    </row>
    <row r="53" spans="1:28" ht="15" customHeight="1" x14ac:dyDescent="0.25">
      <c r="A53" s="26">
        <v>36</v>
      </c>
      <c r="B53" s="19" t="s">
        <v>59</v>
      </c>
      <c r="C53" s="27">
        <f t="shared" si="1"/>
        <v>6193.7</v>
      </c>
      <c r="D53" s="27">
        <f t="shared" si="2"/>
        <v>1303.58845</v>
      </c>
      <c r="E53" s="32">
        <f>'[1]Табл. 13.1'!E43</f>
        <v>1303.58845</v>
      </c>
      <c r="F53" s="33"/>
      <c r="G53" s="34"/>
      <c r="H53" s="27">
        <f t="shared" si="3"/>
        <v>3147.3115499999999</v>
      </c>
      <c r="I53" s="32">
        <f>'[1]Табл. 13.1'!G43</f>
        <v>3147.3115499999999</v>
      </c>
      <c r="J53" s="33"/>
      <c r="K53" s="34"/>
      <c r="L53" s="27">
        <f t="shared" si="4"/>
        <v>1742.8</v>
      </c>
      <c r="M53" s="32">
        <f>'[1]Табл. 13.1'!I43</f>
        <v>1742.8</v>
      </c>
      <c r="N53" s="33"/>
      <c r="O53" s="34"/>
      <c r="P53" s="27">
        <f t="shared" si="5"/>
        <v>2074.9</v>
      </c>
      <c r="Q53" s="27">
        <f t="shared" si="6"/>
        <v>1054.3293200000001</v>
      </c>
      <c r="R53" s="32">
        <f>'[1]Табл. 13.1'!L43</f>
        <v>1054.3293200000001</v>
      </c>
      <c r="S53" s="33"/>
      <c r="T53" s="34"/>
      <c r="U53" s="27">
        <f t="shared" si="7"/>
        <v>436.69382000000002</v>
      </c>
      <c r="V53" s="32">
        <f>'[1]Табл. 13.1'!N43</f>
        <v>436.69382000000002</v>
      </c>
      <c r="W53" s="33"/>
      <c r="X53" s="34"/>
      <c r="Y53" s="27">
        <f t="shared" si="8"/>
        <v>583.87685999999997</v>
      </c>
      <c r="Z53" s="32">
        <f>'[1]Табл. 13.1'!P43</f>
        <v>583.87685999999997</v>
      </c>
      <c r="AA53" s="33"/>
      <c r="AB53" s="34"/>
    </row>
    <row r="54" spans="1:28" x14ac:dyDescent="0.25">
      <c r="A54" s="26">
        <v>37</v>
      </c>
      <c r="B54" s="19" t="s">
        <v>44</v>
      </c>
      <c r="C54" s="27">
        <f t="shared" si="1"/>
        <v>12377.099999999999</v>
      </c>
      <c r="D54" s="27">
        <f t="shared" si="2"/>
        <v>2751.3041200000002</v>
      </c>
      <c r="E54" s="32">
        <f>'[1]Табл. 13.1'!E44</f>
        <v>2751.3041200000002</v>
      </c>
      <c r="F54" s="33"/>
      <c r="G54" s="34"/>
      <c r="H54" s="27">
        <f t="shared" si="3"/>
        <v>6642.5958799999999</v>
      </c>
      <c r="I54" s="32">
        <f>'[1]Табл. 13.1'!G44</f>
        <v>6642.5958799999999</v>
      </c>
      <c r="J54" s="33"/>
      <c r="K54" s="34"/>
      <c r="L54" s="27">
        <f t="shared" si="4"/>
        <v>2983.2</v>
      </c>
      <c r="M54" s="32">
        <f>'[1]Табл. 13.1'!I44</f>
        <v>2983.2</v>
      </c>
      <c r="N54" s="33"/>
      <c r="O54" s="34"/>
      <c r="P54" s="27">
        <f t="shared" si="5"/>
        <v>6307.2999900000004</v>
      </c>
      <c r="Q54" s="27">
        <f t="shared" si="6"/>
        <v>1402.0489700000001</v>
      </c>
      <c r="R54" s="32">
        <f>'[1]Табл. 13.1'!L44</f>
        <v>1402.0489700000001</v>
      </c>
      <c r="S54" s="33"/>
      <c r="T54" s="34"/>
      <c r="U54" s="27">
        <f t="shared" si="7"/>
        <v>3385.0292100000001</v>
      </c>
      <c r="V54" s="32">
        <f>'[1]Табл. 13.1'!N44</f>
        <v>3385.0292100000001</v>
      </c>
      <c r="W54" s="33"/>
      <c r="X54" s="34"/>
      <c r="Y54" s="27">
        <f t="shared" si="8"/>
        <v>1520.22181</v>
      </c>
      <c r="Z54" s="32">
        <f>'[1]Табл. 13.1'!P44</f>
        <v>1520.22181</v>
      </c>
      <c r="AA54" s="33"/>
      <c r="AB54" s="34"/>
    </row>
    <row r="55" spans="1:28" x14ac:dyDescent="0.25">
      <c r="A55" s="26">
        <v>38</v>
      </c>
      <c r="B55" s="19" t="s">
        <v>45</v>
      </c>
      <c r="C55" s="27">
        <f t="shared" si="1"/>
        <v>9263.7000000000007</v>
      </c>
      <c r="D55" s="27">
        <f t="shared" si="2"/>
        <v>1985.79846</v>
      </c>
      <c r="E55" s="32">
        <f>'[1]Табл. 13.1'!E45</f>
        <v>1985.79846</v>
      </c>
      <c r="F55" s="33"/>
      <c r="G55" s="34"/>
      <c r="H55" s="27">
        <f t="shared" si="3"/>
        <v>4794.4015399999998</v>
      </c>
      <c r="I55" s="32">
        <f>'[1]Табл. 13.1'!G45</f>
        <v>4794.4015399999998</v>
      </c>
      <c r="J55" s="33"/>
      <c r="K55" s="34"/>
      <c r="L55" s="27">
        <f t="shared" si="4"/>
        <v>2483.5</v>
      </c>
      <c r="M55" s="32">
        <f>'[1]Табл. 13.1'!I45</f>
        <v>2483.5</v>
      </c>
      <c r="N55" s="33"/>
      <c r="O55" s="34"/>
      <c r="P55" s="27">
        <f t="shared" si="5"/>
        <v>4728.2</v>
      </c>
      <c r="Q55" s="27">
        <f t="shared" si="6"/>
        <v>1013.59712</v>
      </c>
      <c r="R55" s="32">
        <f>'[1]Табл. 13.1'!L45</f>
        <v>1013.59712</v>
      </c>
      <c r="S55" s="33"/>
      <c r="T55" s="34"/>
      <c r="U55" s="27">
        <f t="shared" si="7"/>
        <v>2447.1726100000001</v>
      </c>
      <c r="V55" s="32">
        <f>'[1]Табл. 13.1'!N45</f>
        <v>2447.1726100000001</v>
      </c>
      <c r="W55" s="33"/>
      <c r="X55" s="34"/>
      <c r="Y55" s="27">
        <f t="shared" si="8"/>
        <v>1267.4302699999998</v>
      </c>
      <c r="Z55" s="32">
        <f>'[1]Табл. 13.1'!P45</f>
        <v>1267.4302699999998</v>
      </c>
      <c r="AA55" s="33"/>
      <c r="AB55" s="34"/>
    </row>
    <row r="56" spans="1:28" ht="13.5" customHeight="1" x14ac:dyDescent="0.25">
      <c r="A56" s="26">
        <v>39</v>
      </c>
      <c r="B56" s="19" t="s">
        <v>46</v>
      </c>
      <c r="C56" s="27">
        <f t="shared" si="1"/>
        <v>3317.1</v>
      </c>
      <c r="D56" s="27">
        <f t="shared" si="2"/>
        <v>650.98880000000008</v>
      </c>
      <c r="E56" s="32">
        <f>'[1]Табл. 13.1'!E46</f>
        <v>650.98880000000008</v>
      </c>
      <c r="F56" s="33"/>
      <c r="G56" s="34"/>
      <c r="H56" s="27">
        <f t="shared" si="3"/>
        <v>1571.7112</v>
      </c>
      <c r="I56" s="32">
        <f>'[1]Табл. 13.1'!G46</f>
        <v>1571.7112</v>
      </c>
      <c r="J56" s="33"/>
      <c r="K56" s="34"/>
      <c r="L56" s="27">
        <f t="shared" si="4"/>
        <v>1094.4000000000001</v>
      </c>
      <c r="M56" s="32">
        <f>'[1]Табл. 13.1'!I46</f>
        <v>1094.4000000000001</v>
      </c>
      <c r="N56" s="33"/>
      <c r="O56" s="34"/>
      <c r="P56" s="27">
        <f t="shared" si="5"/>
        <v>982.8</v>
      </c>
      <c r="Q56" s="27">
        <f t="shared" si="6"/>
        <v>192.87685999999999</v>
      </c>
      <c r="R56" s="32">
        <f>'[1]Табл. 13.1'!L46</f>
        <v>192.87685999999999</v>
      </c>
      <c r="S56" s="33"/>
      <c r="T56" s="34"/>
      <c r="U56" s="27">
        <f t="shared" si="7"/>
        <v>465.67114000000004</v>
      </c>
      <c r="V56" s="32">
        <f>'[1]Табл. 13.1'!N46</f>
        <v>465.67114000000004</v>
      </c>
      <c r="W56" s="33"/>
      <c r="X56" s="34"/>
      <c r="Y56" s="27">
        <f t="shared" si="8"/>
        <v>324.25200000000001</v>
      </c>
      <c r="Z56" s="32">
        <f>'[1]Табл. 13.1'!P46</f>
        <v>324.25200000000001</v>
      </c>
      <c r="AA56" s="33"/>
      <c r="AB56" s="34"/>
    </row>
    <row r="57" spans="1:28" x14ac:dyDescent="0.25">
      <c r="A57" s="26">
        <v>40</v>
      </c>
      <c r="B57" s="19" t="s">
        <v>47</v>
      </c>
      <c r="C57" s="27">
        <f t="shared" si="1"/>
        <v>5650.8000000000011</v>
      </c>
      <c r="D57" s="27">
        <f t="shared" si="2"/>
        <v>1306.7515700000001</v>
      </c>
      <c r="E57" s="32">
        <f>'[1]Табл. 13.1'!E47</f>
        <v>1306.7515700000001</v>
      </c>
      <c r="F57" s="33"/>
      <c r="G57" s="34"/>
      <c r="H57" s="27">
        <f t="shared" si="3"/>
        <v>3154.9484300000004</v>
      </c>
      <c r="I57" s="32">
        <f>'[1]Табл. 13.1'!G47</f>
        <v>3154.9484300000004</v>
      </c>
      <c r="J57" s="33"/>
      <c r="K57" s="34"/>
      <c r="L57" s="27">
        <f t="shared" si="4"/>
        <v>1189.0999999999999</v>
      </c>
      <c r="M57" s="32">
        <f>'[1]Табл. 13.1'!I47</f>
        <v>1189.0999999999999</v>
      </c>
      <c r="N57" s="33"/>
      <c r="O57" s="34"/>
      <c r="P57" s="27">
        <f t="shared" si="5"/>
        <v>2615.9</v>
      </c>
      <c r="Q57" s="27">
        <f t="shared" si="6"/>
        <v>604.00516000000005</v>
      </c>
      <c r="R57" s="32">
        <f>'[1]Табл. 13.1'!L47</f>
        <v>604.00516000000005</v>
      </c>
      <c r="S57" s="33"/>
      <c r="T57" s="34"/>
      <c r="U57" s="27">
        <f t="shared" si="7"/>
        <v>1458.2765400000001</v>
      </c>
      <c r="V57" s="32">
        <f>'[1]Табл. 13.1'!N47</f>
        <v>1458.2765400000001</v>
      </c>
      <c r="W57" s="33"/>
      <c r="X57" s="34"/>
      <c r="Y57" s="27">
        <f t="shared" si="8"/>
        <v>553.61829999999998</v>
      </c>
      <c r="Z57" s="32">
        <f>'[1]Табл. 13.1'!P47</f>
        <v>553.61829999999998</v>
      </c>
      <c r="AA57" s="33"/>
      <c r="AB57" s="34"/>
    </row>
    <row r="58" spans="1:28" ht="15" customHeight="1" x14ac:dyDescent="0.25">
      <c r="A58" s="26">
        <v>41</v>
      </c>
      <c r="B58" s="19" t="s">
        <v>66</v>
      </c>
      <c r="C58" s="27">
        <f t="shared" si="1"/>
        <v>1951.0000000000002</v>
      </c>
      <c r="D58" s="27">
        <f t="shared" si="2"/>
        <v>407.34027000000003</v>
      </c>
      <c r="E58" s="32">
        <f>'[1]Табл. 13.1'!E48</f>
        <v>407.34027000000003</v>
      </c>
      <c r="F58" s="33"/>
      <c r="G58" s="34"/>
      <c r="H58" s="27">
        <f>I58+J58</f>
        <v>983.45973000000004</v>
      </c>
      <c r="I58" s="32">
        <f>'[1]Табл. 13.1'!G48</f>
        <v>983.45973000000004</v>
      </c>
      <c r="J58" s="33"/>
      <c r="K58" s="34"/>
      <c r="L58" s="27">
        <f t="shared" si="4"/>
        <v>560.20000000000005</v>
      </c>
      <c r="M58" s="32">
        <f>'[1]Табл. 13.1'!I48</f>
        <v>560.20000000000005</v>
      </c>
      <c r="N58" s="33"/>
      <c r="O58" s="34"/>
      <c r="P58" s="27">
        <f t="shared" si="5"/>
        <v>1951.0000000000002</v>
      </c>
      <c r="Q58" s="27">
        <f t="shared" si="6"/>
        <v>407.34027000000003</v>
      </c>
      <c r="R58" s="32">
        <f>'[1]Табл. 13.1'!L48</f>
        <v>407.34027000000003</v>
      </c>
      <c r="S58" s="33"/>
      <c r="T58" s="34"/>
      <c r="U58" s="27">
        <f t="shared" si="7"/>
        <v>983.45973000000004</v>
      </c>
      <c r="V58" s="32">
        <f>'[1]Табл. 13.1'!N48</f>
        <v>983.45973000000004</v>
      </c>
      <c r="W58" s="33"/>
      <c r="X58" s="34"/>
      <c r="Y58" s="27">
        <f t="shared" si="8"/>
        <v>560.20000000000005</v>
      </c>
      <c r="Z58" s="32">
        <f>'[1]Табл. 13.1'!P48</f>
        <v>560.20000000000005</v>
      </c>
      <c r="AA58" s="33"/>
      <c r="AB58" s="34"/>
    </row>
    <row r="59" spans="1:28" ht="15" customHeight="1" x14ac:dyDescent="0.25">
      <c r="A59" s="30" t="s">
        <v>89</v>
      </c>
      <c r="B59" s="31"/>
      <c r="C59" s="27">
        <f t="shared" ref="C59" si="9">D59+H59+L59</f>
        <v>26.3</v>
      </c>
      <c r="D59" s="27">
        <f t="shared" ref="D59" si="10">E59+F59</f>
        <v>7.7</v>
      </c>
      <c r="E59" s="32">
        <v>7.7</v>
      </c>
      <c r="F59" s="33"/>
      <c r="G59" s="34"/>
      <c r="H59" s="27">
        <f>I59+J59</f>
        <v>18.600000000000001</v>
      </c>
      <c r="I59" s="32">
        <v>18.600000000000001</v>
      </c>
      <c r="J59" s="34"/>
      <c r="K59" s="27"/>
      <c r="L59" s="27">
        <v>0</v>
      </c>
      <c r="M59" s="32">
        <v>0</v>
      </c>
      <c r="N59" s="33"/>
      <c r="O59" s="34"/>
      <c r="P59" s="27">
        <v>0</v>
      </c>
      <c r="Q59" s="27">
        <v>0</v>
      </c>
      <c r="R59" s="32">
        <v>0</v>
      </c>
      <c r="S59" s="34"/>
      <c r="T59" s="27"/>
      <c r="U59" s="27">
        <v>0</v>
      </c>
      <c r="V59" s="32">
        <v>0</v>
      </c>
      <c r="W59" s="34"/>
      <c r="X59" s="27"/>
      <c r="Y59" s="27">
        <v>0</v>
      </c>
      <c r="Z59" s="32">
        <v>0</v>
      </c>
      <c r="AA59" s="33"/>
      <c r="AB59" s="34"/>
    </row>
    <row r="61" spans="1:28" ht="18" x14ac:dyDescent="0.25">
      <c r="A61" s="47" t="s">
        <v>49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</row>
    <row r="62" spans="1:28" ht="18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</row>
  </sheetData>
  <mergeCells count="295">
    <mergeCell ref="Z58:AB58"/>
    <mergeCell ref="V49:X49"/>
    <mergeCell ref="V50:X50"/>
    <mergeCell ref="V51:X51"/>
    <mergeCell ref="V52:X52"/>
    <mergeCell ref="V53:X53"/>
    <mergeCell ref="V54:X54"/>
    <mergeCell ref="V55:X55"/>
    <mergeCell ref="V56:X56"/>
    <mergeCell ref="V57:X57"/>
    <mergeCell ref="V58:X58"/>
    <mergeCell ref="Z49:AB49"/>
    <mergeCell ref="Z50:AB50"/>
    <mergeCell ref="Z51:AB51"/>
    <mergeCell ref="Z52:AB52"/>
    <mergeCell ref="Z53:AB53"/>
    <mergeCell ref="Z54:AB54"/>
    <mergeCell ref="Z55:AB55"/>
    <mergeCell ref="Z56:AB56"/>
    <mergeCell ref="Z57:AB57"/>
    <mergeCell ref="V43:X43"/>
    <mergeCell ref="V44:X44"/>
    <mergeCell ref="V45:X45"/>
    <mergeCell ref="V46:X46"/>
    <mergeCell ref="V47:X47"/>
    <mergeCell ref="V48:X48"/>
    <mergeCell ref="Z34:AB34"/>
    <mergeCell ref="Z35:AB35"/>
    <mergeCell ref="Z36:AB36"/>
    <mergeCell ref="Z37:AB37"/>
    <mergeCell ref="Z38:AB38"/>
    <mergeCell ref="Z39:AB39"/>
    <mergeCell ref="Z40:AB40"/>
    <mergeCell ref="Z41:AB41"/>
    <mergeCell ref="Z42:AB42"/>
    <mergeCell ref="Z43:AB43"/>
    <mergeCell ref="Z44:AB44"/>
    <mergeCell ref="Z45:AB45"/>
    <mergeCell ref="Z46:AB46"/>
    <mergeCell ref="Z47:AB47"/>
    <mergeCell ref="Z48:AB48"/>
    <mergeCell ref="R42:T42"/>
    <mergeCell ref="V33:X33"/>
    <mergeCell ref="V34:X34"/>
    <mergeCell ref="V35:X35"/>
    <mergeCell ref="V36:X36"/>
    <mergeCell ref="V37:X37"/>
    <mergeCell ref="V38:X38"/>
    <mergeCell ref="V39:X39"/>
    <mergeCell ref="V40:X40"/>
    <mergeCell ref="V41:X41"/>
    <mergeCell ref="V42:X4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E52:G52"/>
    <mergeCell ref="E53:G53"/>
    <mergeCell ref="E54:G54"/>
    <mergeCell ref="I53:K53"/>
    <mergeCell ref="I54:K54"/>
    <mergeCell ref="I55:K55"/>
    <mergeCell ref="I56:K56"/>
    <mergeCell ref="I57:K57"/>
    <mergeCell ref="M39:O39"/>
    <mergeCell ref="M40:O40"/>
    <mergeCell ref="M41:O41"/>
    <mergeCell ref="M42:O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5:G55"/>
    <mergeCell ref="E56:G56"/>
    <mergeCell ref="E57:G57"/>
    <mergeCell ref="A61:AB61"/>
    <mergeCell ref="H14:H15"/>
    <mergeCell ref="A62:AB62"/>
    <mergeCell ref="Z1:AB1"/>
    <mergeCell ref="V14:X14"/>
    <mergeCell ref="Z14:AB14"/>
    <mergeCell ref="P12:AB12"/>
    <mergeCell ref="C11:AB11"/>
    <mergeCell ref="Q13:AB13"/>
    <mergeCell ref="M14:O14"/>
    <mergeCell ref="D13:O13"/>
    <mergeCell ref="C12:O12"/>
    <mergeCell ref="R14:T14"/>
    <mergeCell ref="Q14:Q15"/>
    <mergeCell ref="P13:P15"/>
    <mergeCell ref="E14:G14"/>
    <mergeCell ref="A4:AB5"/>
    <mergeCell ref="A3:AB3"/>
    <mergeCell ref="F6:AA6"/>
    <mergeCell ref="L14:L15"/>
    <mergeCell ref="D14:D15"/>
    <mergeCell ref="C13:C15"/>
    <mergeCell ref="A16:AB16"/>
    <mergeCell ref="A17:B17"/>
    <mergeCell ref="E15:G15"/>
    <mergeCell ref="E18:G18"/>
    <mergeCell ref="E19:G19"/>
    <mergeCell ref="E20:G20"/>
    <mergeCell ref="E21:G21"/>
    <mergeCell ref="E22:G22"/>
    <mergeCell ref="E23:G23"/>
    <mergeCell ref="E24:G24"/>
    <mergeCell ref="A8:AB8"/>
    <mergeCell ref="B11:B15"/>
    <mergeCell ref="A11:A15"/>
    <mergeCell ref="Y14:Y15"/>
    <mergeCell ref="I14:K14"/>
    <mergeCell ref="U14:U15"/>
    <mergeCell ref="Z15:AB15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58:G58"/>
    <mergeCell ref="E17:G17"/>
    <mergeCell ref="I15:K15"/>
    <mergeCell ref="I17:J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46:K46"/>
    <mergeCell ref="I47:K47"/>
    <mergeCell ref="I48:K48"/>
    <mergeCell ref="I49:K49"/>
    <mergeCell ref="I50:K50"/>
    <mergeCell ref="I51:K51"/>
    <mergeCell ref="I52:K52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58:K58"/>
    <mergeCell ref="M15:O15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8:O38"/>
    <mergeCell ref="I44:K44"/>
    <mergeCell ref="I45:K45"/>
    <mergeCell ref="M58:O58"/>
    <mergeCell ref="M17:O17"/>
    <mergeCell ref="R15:T15"/>
    <mergeCell ref="R17:S17"/>
    <mergeCell ref="R18:T18"/>
    <mergeCell ref="R19:T19"/>
    <mergeCell ref="R20:T20"/>
    <mergeCell ref="R21:T21"/>
    <mergeCell ref="R22:T22"/>
    <mergeCell ref="R23:T23"/>
    <mergeCell ref="R24:T24"/>
    <mergeCell ref="R25:T25"/>
    <mergeCell ref="R26:T26"/>
    <mergeCell ref="R27:T27"/>
    <mergeCell ref="R28:T28"/>
    <mergeCell ref="R29:T29"/>
    <mergeCell ref="R30:T30"/>
    <mergeCell ref="R31:T31"/>
    <mergeCell ref="M43:O43"/>
    <mergeCell ref="M44:O44"/>
    <mergeCell ref="M45:O45"/>
    <mergeCell ref="M46:O46"/>
    <mergeCell ref="M47:O47"/>
    <mergeCell ref="M48:O48"/>
    <mergeCell ref="R49:T49"/>
    <mergeCell ref="R50:T50"/>
    <mergeCell ref="R51:T51"/>
    <mergeCell ref="M52:O52"/>
    <mergeCell ref="M53:O53"/>
    <mergeCell ref="M54:O54"/>
    <mergeCell ref="M55:O55"/>
    <mergeCell ref="M56:O56"/>
    <mergeCell ref="M57:O57"/>
    <mergeCell ref="M49:O49"/>
    <mergeCell ref="M50:O50"/>
    <mergeCell ref="M51:O51"/>
    <mergeCell ref="R58:T58"/>
    <mergeCell ref="V15:X15"/>
    <mergeCell ref="V17:W17"/>
    <mergeCell ref="V18:X18"/>
    <mergeCell ref="V19:X19"/>
    <mergeCell ref="V20:X20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1:X31"/>
    <mergeCell ref="V32:X32"/>
    <mergeCell ref="R43:T43"/>
    <mergeCell ref="R44:T44"/>
    <mergeCell ref="R45:T45"/>
    <mergeCell ref="R46:T46"/>
    <mergeCell ref="R47:T47"/>
    <mergeCell ref="R48:T48"/>
    <mergeCell ref="A59:B59"/>
    <mergeCell ref="E59:G59"/>
    <mergeCell ref="I59:J59"/>
    <mergeCell ref="M59:O59"/>
    <mergeCell ref="R59:S59"/>
    <mergeCell ref="V59:W59"/>
    <mergeCell ref="Z59:AB59"/>
    <mergeCell ref="M28:O28"/>
    <mergeCell ref="Z25:AB25"/>
    <mergeCell ref="Z26:AB26"/>
    <mergeCell ref="Z27:AB27"/>
    <mergeCell ref="Z28:AB28"/>
    <mergeCell ref="Z29:AB29"/>
    <mergeCell ref="Z30:AB30"/>
    <mergeCell ref="Z31:AB31"/>
    <mergeCell ref="Z32:AB32"/>
    <mergeCell ref="R32:T32"/>
    <mergeCell ref="Z33:AB33"/>
    <mergeCell ref="R52:T52"/>
    <mergeCell ref="R53:T53"/>
    <mergeCell ref="R54:T54"/>
    <mergeCell ref="R55:T55"/>
    <mergeCell ref="R56:T56"/>
    <mergeCell ref="R57:T5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"/>
  <sheetViews>
    <sheetView topLeftCell="A16" workbookViewId="0">
      <selection activeCell="U25" sqref="U25"/>
    </sheetView>
  </sheetViews>
  <sheetFormatPr defaultRowHeight="15" x14ac:dyDescent="0.25"/>
  <cols>
    <col min="1" max="1" width="3.42578125" customWidth="1"/>
    <col min="2" max="2" width="26.140625" customWidth="1"/>
    <col min="4" max="4" width="11.5703125" customWidth="1"/>
    <col min="5" max="5" width="14" customWidth="1"/>
    <col min="6" max="6" width="9.140625" customWidth="1"/>
    <col min="7" max="7" width="0.5703125" hidden="1" customWidth="1"/>
    <col min="8" max="8" width="6.42578125" customWidth="1"/>
    <col min="10" max="10" width="15.7109375" customWidth="1"/>
    <col min="11" max="11" width="8.7109375" customWidth="1"/>
    <col min="12" max="12" width="9.140625" hidden="1" customWidth="1"/>
    <col min="13" max="13" width="8.140625" customWidth="1"/>
    <col min="15" max="15" width="15.28515625" customWidth="1"/>
    <col min="16" max="16" width="9" customWidth="1"/>
    <col min="17" max="17" width="9.140625" hidden="1" customWidth="1"/>
    <col min="18" max="18" width="7.140625" customWidth="1"/>
    <col min="20" max="20" width="11.5703125" customWidth="1"/>
    <col min="21" max="21" width="15.7109375" customWidth="1"/>
    <col min="22" max="22" width="8.85546875" customWidth="1"/>
    <col min="23" max="23" width="9.140625" hidden="1" customWidth="1"/>
    <col min="24" max="24" width="6.7109375" customWidth="1"/>
    <col min="26" max="26" width="15" customWidth="1"/>
    <col min="27" max="27" width="8.85546875" customWidth="1"/>
    <col min="28" max="28" width="9.140625" hidden="1" customWidth="1"/>
    <col min="29" max="29" width="7.42578125" customWidth="1"/>
    <col min="31" max="31" width="14" customWidth="1"/>
    <col min="32" max="32" width="2" hidden="1" customWidth="1"/>
    <col min="33" max="33" width="8.7109375" customWidth="1"/>
    <col min="34" max="34" width="6.28515625" customWidth="1"/>
  </cols>
  <sheetData>
    <row r="1" spans="1:34" ht="17.25" x14ac:dyDescent="0.25">
      <c r="AE1" s="48" t="s">
        <v>11</v>
      </c>
      <c r="AF1" s="48"/>
      <c r="AG1" s="48"/>
      <c r="AH1" s="48"/>
    </row>
    <row r="3" spans="1:34" x14ac:dyDescent="0.25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4" ht="11.25" customHeight="1" x14ac:dyDescent="0.25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spans="1:34" ht="20.2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</row>
    <row r="6" spans="1:34" x14ac:dyDescent="0.25">
      <c r="A6" s="1"/>
      <c r="B6" s="1"/>
      <c r="C6" s="1"/>
      <c r="D6" s="1"/>
      <c r="E6" s="1"/>
      <c r="F6" s="56" t="s">
        <v>54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4" x14ac:dyDescent="0.25">
      <c r="A8" s="41" t="s">
        <v>77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spans="1:34" x14ac:dyDescent="0.25">
      <c r="A9" s="3"/>
      <c r="B9" s="3"/>
      <c r="C9" s="3"/>
      <c r="D9" s="3"/>
      <c r="E9" s="3"/>
      <c r="F9" s="3"/>
      <c r="G9" s="3"/>
      <c r="H9" s="6"/>
      <c r="I9" s="3"/>
      <c r="J9" s="3"/>
      <c r="K9" s="3"/>
      <c r="L9" s="3"/>
      <c r="M9" s="6"/>
      <c r="N9" s="3"/>
      <c r="O9" s="3"/>
      <c r="P9" s="3"/>
      <c r="Q9" s="3"/>
      <c r="R9" s="6"/>
      <c r="S9" s="3"/>
      <c r="T9" s="3"/>
      <c r="U9" s="3"/>
      <c r="V9" s="3"/>
      <c r="W9" s="3"/>
      <c r="X9" s="6"/>
      <c r="Y9" s="3"/>
      <c r="Z9" s="3"/>
      <c r="AA9" s="3"/>
      <c r="AB9" s="3"/>
      <c r="AC9" s="6"/>
      <c r="AD9" s="3"/>
      <c r="AE9" s="3"/>
      <c r="AF9" s="3"/>
      <c r="AG9" s="3"/>
    </row>
    <row r="11" spans="1:34" x14ac:dyDescent="0.25">
      <c r="A11" s="43" t="s">
        <v>0</v>
      </c>
      <c r="B11" s="42" t="s">
        <v>1</v>
      </c>
      <c r="C11" s="46" t="s">
        <v>9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</row>
    <row r="12" spans="1:34" x14ac:dyDescent="0.25">
      <c r="A12" s="44"/>
      <c r="B12" s="42"/>
      <c r="C12" s="49" t="s">
        <v>8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  <c r="S12" s="46" t="s">
        <v>10</v>
      </c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4" x14ac:dyDescent="0.25">
      <c r="A13" s="44"/>
      <c r="B13" s="42"/>
      <c r="C13" s="57" t="s">
        <v>2</v>
      </c>
      <c r="D13" s="75" t="s">
        <v>5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7"/>
      <c r="S13" s="53" t="s">
        <v>2</v>
      </c>
      <c r="T13" s="46" t="s">
        <v>5</v>
      </c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4" ht="15" customHeight="1" x14ac:dyDescent="0.25">
      <c r="A14" s="44"/>
      <c r="B14" s="42"/>
      <c r="C14" s="58"/>
      <c r="D14" s="43" t="s">
        <v>56</v>
      </c>
      <c r="E14" s="75" t="s">
        <v>4</v>
      </c>
      <c r="F14" s="76"/>
      <c r="G14" s="76"/>
      <c r="H14" s="77"/>
      <c r="I14" s="43" t="s">
        <v>6</v>
      </c>
      <c r="J14" s="75" t="s">
        <v>4</v>
      </c>
      <c r="K14" s="76"/>
      <c r="L14" s="76"/>
      <c r="M14" s="77"/>
      <c r="N14" s="43" t="s">
        <v>7</v>
      </c>
      <c r="O14" s="46" t="s">
        <v>4</v>
      </c>
      <c r="P14" s="46"/>
      <c r="Q14" s="46"/>
      <c r="R14" s="46"/>
      <c r="S14" s="53"/>
      <c r="T14" s="43" t="s">
        <v>56</v>
      </c>
      <c r="U14" s="69" t="s">
        <v>4</v>
      </c>
      <c r="V14" s="70"/>
      <c r="W14" s="70"/>
      <c r="X14" s="71"/>
      <c r="Y14" s="44" t="s">
        <v>6</v>
      </c>
      <c r="Z14" s="69" t="s">
        <v>4</v>
      </c>
      <c r="AA14" s="70"/>
      <c r="AB14" s="70"/>
      <c r="AC14" s="71"/>
      <c r="AD14" s="44" t="s">
        <v>7</v>
      </c>
      <c r="AE14" s="46" t="s">
        <v>4</v>
      </c>
      <c r="AF14" s="46"/>
      <c r="AG14" s="46"/>
      <c r="AH14" s="46"/>
    </row>
    <row r="15" spans="1:34" ht="30.75" customHeight="1" x14ac:dyDescent="0.25">
      <c r="A15" s="45"/>
      <c r="B15" s="42"/>
      <c r="C15" s="59"/>
      <c r="D15" s="45"/>
      <c r="E15" s="7" t="s">
        <v>55</v>
      </c>
      <c r="F15" s="35" t="s">
        <v>57</v>
      </c>
      <c r="G15" s="36"/>
      <c r="H15" s="37"/>
      <c r="I15" s="45"/>
      <c r="J15" s="7" t="s">
        <v>55</v>
      </c>
      <c r="K15" s="35" t="s">
        <v>57</v>
      </c>
      <c r="L15" s="36"/>
      <c r="M15" s="37"/>
      <c r="N15" s="45"/>
      <c r="O15" s="7" t="s">
        <v>55</v>
      </c>
      <c r="P15" s="35" t="s">
        <v>57</v>
      </c>
      <c r="Q15" s="36"/>
      <c r="R15" s="37"/>
      <c r="S15" s="54"/>
      <c r="T15" s="45"/>
      <c r="U15" s="7" t="s">
        <v>55</v>
      </c>
      <c r="V15" s="35" t="s">
        <v>57</v>
      </c>
      <c r="W15" s="36"/>
      <c r="X15" s="37"/>
      <c r="Y15" s="45"/>
      <c r="Z15" s="7" t="s">
        <v>55</v>
      </c>
      <c r="AA15" s="35" t="s">
        <v>57</v>
      </c>
      <c r="AB15" s="36"/>
      <c r="AC15" s="37"/>
      <c r="AD15" s="45"/>
      <c r="AE15" s="7" t="s">
        <v>55</v>
      </c>
      <c r="AF15" s="7"/>
      <c r="AG15" s="35" t="s">
        <v>57</v>
      </c>
      <c r="AH15" s="37"/>
    </row>
    <row r="16" spans="1:34" ht="17.25" customHeight="1" x14ac:dyDescent="0.25">
      <c r="A16" s="60" t="s">
        <v>65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</row>
    <row r="17" spans="1:34" ht="16.5" customHeight="1" x14ac:dyDescent="0.25">
      <c r="A17" s="63" t="s">
        <v>52</v>
      </c>
      <c r="B17" s="64"/>
      <c r="C17" s="8">
        <f>SUM(C18:C32)</f>
        <v>850854.7100000002</v>
      </c>
      <c r="D17" s="8">
        <f>SUM(D18:D32)</f>
        <v>752265.00000000012</v>
      </c>
      <c r="E17" s="9">
        <f>SUM(E18:E32)</f>
        <v>752265.00000000012</v>
      </c>
      <c r="F17" s="72">
        <f>SUM(F18:F31)</f>
        <v>0</v>
      </c>
      <c r="G17" s="73"/>
      <c r="H17" s="74"/>
      <c r="I17" s="8">
        <f>SUM(I18:I32)</f>
        <v>94627.770000000019</v>
      </c>
      <c r="J17" s="9">
        <f>SUM(J18:J32)</f>
        <v>54450.770000000004</v>
      </c>
      <c r="K17" s="72">
        <f>SUM(K18:K31)</f>
        <v>40177</v>
      </c>
      <c r="L17" s="73"/>
      <c r="M17" s="74"/>
      <c r="N17" s="8">
        <f>SUM(N18:N31)</f>
        <v>3961.94</v>
      </c>
      <c r="O17" s="9">
        <f>SUM(O18:O31)</f>
        <v>3142</v>
      </c>
      <c r="P17" s="72">
        <f>SUM(P18:P31)</f>
        <v>819.94</v>
      </c>
      <c r="Q17" s="73"/>
      <c r="R17" s="74"/>
      <c r="S17" s="8">
        <f>SUM(S18:S31)</f>
        <v>214332.25</v>
      </c>
      <c r="T17" s="8">
        <f>SUM(T18:T31)</f>
        <v>204852.2000000001</v>
      </c>
      <c r="U17" s="9">
        <f>SUM(U18:U31)</f>
        <v>204852.2000000001</v>
      </c>
      <c r="V17" s="72">
        <f>SUM(V18:V31)</f>
        <v>0</v>
      </c>
      <c r="W17" s="73"/>
      <c r="X17" s="74"/>
      <c r="Y17" s="8">
        <f>SUM(Y18:Y31)</f>
        <v>9372.94</v>
      </c>
      <c r="Z17" s="9">
        <f>SUM(Z18:Z31)</f>
        <v>9372.94</v>
      </c>
      <c r="AA17" s="72">
        <f>SUM(AA18:AA31)</f>
        <v>0</v>
      </c>
      <c r="AB17" s="73"/>
      <c r="AC17" s="74"/>
      <c r="AD17" s="8">
        <f>SUM(AD18:AD31)</f>
        <v>107.11</v>
      </c>
      <c r="AE17" s="9">
        <f>SUM(AE18:AE31)</f>
        <v>107.11</v>
      </c>
      <c r="AF17" s="9">
        <f>SUM(AF18:AF28)</f>
        <v>0</v>
      </c>
      <c r="AG17" s="72">
        <f>SUM(AG18:AG31)</f>
        <v>0</v>
      </c>
      <c r="AH17" s="74"/>
    </row>
    <row r="18" spans="1:34" ht="17.25" customHeight="1" x14ac:dyDescent="0.25">
      <c r="A18" s="17">
        <v>1</v>
      </c>
      <c r="B18" s="19" t="s">
        <v>20</v>
      </c>
      <c r="C18" s="22">
        <f t="shared" ref="C18:C25" si="0">D18+I18+N18</f>
        <v>134941.20000000001</v>
      </c>
      <c r="D18" s="22">
        <f t="shared" ref="D18:D25" si="1">E18+F18</f>
        <v>129432.71</v>
      </c>
      <c r="E18" s="23">
        <v>129432.71</v>
      </c>
      <c r="F18" s="65">
        <v>0</v>
      </c>
      <c r="G18" s="66"/>
      <c r="H18" s="67"/>
      <c r="I18" s="22">
        <f>J18+K18</f>
        <v>5454.56</v>
      </c>
      <c r="J18" s="23">
        <v>5454.56</v>
      </c>
      <c r="K18" s="65">
        <v>0</v>
      </c>
      <c r="L18" s="66"/>
      <c r="M18" s="67"/>
      <c r="N18" s="22">
        <f>O18+P18</f>
        <v>53.93</v>
      </c>
      <c r="O18" s="23">
        <v>53.93</v>
      </c>
      <c r="P18" s="65">
        <v>0</v>
      </c>
      <c r="Q18" s="66"/>
      <c r="R18" s="67"/>
      <c r="S18" s="22">
        <f>T18+Y18+AD18</f>
        <v>70513.91</v>
      </c>
      <c r="T18" s="22">
        <f>U18+V18</f>
        <v>67686.14</v>
      </c>
      <c r="U18" s="23">
        <v>67686.14</v>
      </c>
      <c r="V18" s="65">
        <v>0</v>
      </c>
      <c r="W18" s="66"/>
      <c r="X18" s="67"/>
      <c r="Y18" s="22">
        <f>Z18+AA18</f>
        <v>2801.96</v>
      </c>
      <c r="Z18" s="23">
        <v>2801.96</v>
      </c>
      <c r="AA18" s="65">
        <v>0</v>
      </c>
      <c r="AB18" s="66"/>
      <c r="AC18" s="67"/>
      <c r="AD18" s="22">
        <f>AE18+AF18</f>
        <v>25.81</v>
      </c>
      <c r="AE18" s="23">
        <v>25.81</v>
      </c>
      <c r="AF18" s="22"/>
      <c r="AG18" s="65">
        <v>0</v>
      </c>
      <c r="AH18" s="67"/>
    </row>
    <row r="19" spans="1:34" ht="25.5" customHeight="1" x14ac:dyDescent="0.25">
      <c r="A19" s="17">
        <v>2</v>
      </c>
      <c r="B19" s="19" t="s">
        <v>80</v>
      </c>
      <c r="C19" s="22">
        <f t="shared" si="0"/>
        <v>25205.200000000001</v>
      </c>
      <c r="D19" s="22">
        <f t="shared" si="1"/>
        <v>24132</v>
      </c>
      <c r="E19" s="23">
        <v>24132</v>
      </c>
      <c r="F19" s="65">
        <v>0</v>
      </c>
      <c r="G19" s="66"/>
      <c r="H19" s="67"/>
      <c r="I19" s="22">
        <f t="shared" ref="I19:I32" si="2">J19+K19</f>
        <v>1063.2</v>
      </c>
      <c r="J19" s="23">
        <v>1063.2</v>
      </c>
      <c r="K19" s="65">
        <v>0</v>
      </c>
      <c r="L19" s="66"/>
      <c r="M19" s="67"/>
      <c r="N19" s="22">
        <f t="shared" ref="N19:N31" si="3">O19+P19</f>
        <v>10</v>
      </c>
      <c r="O19" s="23">
        <v>10</v>
      </c>
      <c r="P19" s="65">
        <v>0</v>
      </c>
      <c r="Q19" s="66"/>
      <c r="R19" s="67"/>
      <c r="S19" s="22">
        <f t="shared" ref="S19:S24" si="4">T19+Y19+AD19</f>
        <v>6352.06</v>
      </c>
      <c r="T19" s="22">
        <f t="shared" ref="T19:T25" si="5">U19+V19</f>
        <v>6081.6</v>
      </c>
      <c r="U19" s="23">
        <v>6081.6</v>
      </c>
      <c r="V19" s="65">
        <v>0</v>
      </c>
      <c r="W19" s="66"/>
      <c r="X19" s="67"/>
      <c r="Y19" s="22">
        <f t="shared" ref="Y19:Y31" si="6">Z19+AA19</f>
        <v>267.95999999999998</v>
      </c>
      <c r="Z19" s="23">
        <v>267.95999999999998</v>
      </c>
      <c r="AA19" s="65">
        <v>0</v>
      </c>
      <c r="AB19" s="66"/>
      <c r="AC19" s="67"/>
      <c r="AD19" s="22">
        <f t="shared" ref="AD19:AD31" si="7">AE19+AF19</f>
        <v>2.5</v>
      </c>
      <c r="AE19" s="23">
        <v>2.5</v>
      </c>
      <c r="AF19" s="22"/>
      <c r="AG19" s="65">
        <v>0</v>
      </c>
      <c r="AH19" s="67"/>
    </row>
    <row r="20" spans="1:34" ht="27" customHeight="1" x14ac:dyDescent="0.25">
      <c r="A20" s="17">
        <v>3</v>
      </c>
      <c r="B20" s="19" t="s">
        <v>81</v>
      </c>
      <c r="C20" s="22">
        <f t="shared" si="0"/>
        <v>9880.6999999999989</v>
      </c>
      <c r="D20" s="22">
        <f t="shared" si="1"/>
        <v>9485.6</v>
      </c>
      <c r="E20" s="23">
        <v>9485.6</v>
      </c>
      <c r="F20" s="65">
        <v>0</v>
      </c>
      <c r="G20" s="66"/>
      <c r="H20" s="67"/>
      <c r="I20" s="22">
        <f t="shared" si="2"/>
        <v>391.14</v>
      </c>
      <c r="J20" s="23">
        <v>391.14</v>
      </c>
      <c r="K20" s="65">
        <v>0</v>
      </c>
      <c r="L20" s="66"/>
      <c r="M20" s="67"/>
      <c r="N20" s="22">
        <f t="shared" si="3"/>
        <v>3.96</v>
      </c>
      <c r="O20" s="23">
        <v>3.96</v>
      </c>
      <c r="P20" s="65">
        <v>0</v>
      </c>
      <c r="Q20" s="66"/>
      <c r="R20" s="67"/>
      <c r="S20" s="22">
        <f t="shared" si="4"/>
        <v>5959.14</v>
      </c>
      <c r="T20" s="22">
        <f t="shared" si="5"/>
        <v>5720.6</v>
      </c>
      <c r="U20" s="23">
        <v>5720.6</v>
      </c>
      <c r="V20" s="65">
        <v>0</v>
      </c>
      <c r="W20" s="66"/>
      <c r="X20" s="67"/>
      <c r="Y20" s="22">
        <f t="shared" si="6"/>
        <v>235.94</v>
      </c>
      <c r="Z20" s="23">
        <v>235.94</v>
      </c>
      <c r="AA20" s="65">
        <v>0</v>
      </c>
      <c r="AB20" s="66"/>
      <c r="AC20" s="67"/>
      <c r="AD20" s="22">
        <f t="shared" si="7"/>
        <v>2.6</v>
      </c>
      <c r="AE20" s="23">
        <v>2.6</v>
      </c>
      <c r="AF20" s="22"/>
      <c r="AG20" s="65">
        <v>0</v>
      </c>
      <c r="AH20" s="67"/>
    </row>
    <row r="21" spans="1:34" ht="27" customHeight="1" x14ac:dyDescent="0.25">
      <c r="A21" s="17">
        <v>4</v>
      </c>
      <c r="B21" s="19" t="s">
        <v>51</v>
      </c>
      <c r="C21" s="22">
        <f t="shared" si="0"/>
        <v>284829.2</v>
      </c>
      <c r="D21" s="22">
        <f t="shared" si="1"/>
        <v>273101.48</v>
      </c>
      <c r="E21" s="23">
        <v>273101.48</v>
      </c>
      <c r="F21" s="65">
        <v>0</v>
      </c>
      <c r="G21" s="66"/>
      <c r="H21" s="67"/>
      <c r="I21" s="22">
        <f t="shared" si="2"/>
        <v>11613.76</v>
      </c>
      <c r="J21" s="23">
        <v>11613.76</v>
      </c>
      <c r="K21" s="65">
        <v>0</v>
      </c>
      <c r="L21" s="66"/>
      <c r="M21" s="67"/>
      <c r="N21" s="22">
        <f t="shared" si="3"/>
        <v>113.96</v>
      </c>
      <c r="O21" s="23">
        <v>113.96</v>
      </c>
      <c r="P21" s="65">
        <v>0</v>
      </c>
      <c r="Q21" s="66"/>
      <c r="R21" s="67"/>
      <c r="S21" s="22">
        <f t="shared" si="4"/>
        <v>60599</v>
      </c>
      <c r="T21" s="22">
        <f t="shared" si="5"/>
        <v>58175</v>
      </c>
      <c r="U21" s="23">
        <v>58175</v>
      </c>
      <c r="V21" s="65">
        <v>0</v>
      </c>
      <c r="W21" s="66"/>
      <c r="X21" s="67"/>
      <c r="Y21" s="22">
        <f t="shared" si="6"/>
        <v>2399.6999999999998</v>
      </c>
      <c r="Z21" s="23">
        <v>2399.6999999999998</v>
      </c>
      <c r="AA21" s="65">
        <v>0</v>
      </c>
      <c r="AB21" s="66"/>
      <c r="AC21" s="67"/>
      <c r="AD21" s="22">
        <f t="shared" si="7"/>
        <v>24.3</v>
      </c>
      <c r="AE21" s="23">
        <v>24.3</v>
      </c>
      <c r="AF21" s="22"/>
      <c r="AG21" s="65">
        <v>0</v>
      </c>
      <c r="AH21" s="67"/>
    </row>
    <row r="22" spans="1:34" ht="27.75" customHeight="1" x14ac:dyDescent="0.25">
      <c r="A22" s="17">
        <v>5</v>
      </c>
      <c r="B22" s="19" t="s">
        <v>22</v>
      </c>
      <c r="C22" s="22">
        <f t="shared" si="0"/>
        <v>9938.380000000001</v>
      </c>
      <c r="D22" s="22">
        <f t="shared" si="1"/>
        <v>9535.3700000000008</v>
      </c>
      <c r="E22" s="23">
        <v>9535.3700000000008</v>
      </c>
      <c r="F22" s="65">
        <v>0</v>
      </c>
      <c r="G22" s="66"/>
      <c r="H22" s="67"/>
      <c r="I22" s="22">
        <f t="shared" si="2"/>
        <v>399.04</v>
      </c>
      <c r="J22" s="23">
        <v>399.04</v>
      </c>
      <c r="K22" s="65">
        <v>0</v>
      </c>
      <c r="L22" s="66"/>
      <c r="M22" s="67"/>
      <c r="N22" s="22">
        <f t="shared" si="3"/>
        <v>3.97</v>
      </c>
      <c r="O22" s="23">
        <v>3.97</v>
      </c>
      <c r="P22" s="65">
        <v>0</v>
      </c>
      <c r="Q22" s="66"/>
      <c r="R22" s="67"/>
      <c r="S22" s="22">
        <f t="shared" si="4"/>
        <v>7469.4999999999991</v>
      </c>
      <c r="T22" s="22">
        <f>U22+V22+X22</f>
        <v>7170.7</v>
      </c>
      <c r="U22" s="23">
        <v>7170.7</v>
      </c>
      <c r="V22" s="65">
        <v>0</v>
      </c>
      <c r="W22" s="66"/>
      <c r="X22" s="67"/>
      <c r="Y22" s="22">
        <f t="shared" si="6"/>
        <v>295.77</v>
      </c>
      <c r="Z22" s="23">
        <v>295.77</v>
      </c>
      <c r="AA22" s="65">
        <v>0</v>
      </c>
      <c r="AB22" s="66"/>
      <c r="AC22" s="67"/>
      <c r="AD22" s="22">
        <f>AG22+AH22+AE22</f>
        <v>3.03</v>
      </c>
      <c r="AE22" s="23">
        <v>3.03</v>
      </c>
      <c r="AF22" s="22"/>
      <c r="AG22" s="65">
        <v>0</v>
      </c>
      <c r="AH22" s="67"/>
    </row>
    <row r="23" spans="1:34" ht="27.75" customHeight="1" x14ac:dyDescent="0.25">
      <c r="A23" s="17">
        <v>6</v>
      </c>
      <c r="B23" s="19" t="s">
        <v>24</v>
      </c>
      <c r="C23" s="22">
        <f t="shared" si="0"/>
        <v>123479.21</v>
      </c>
      <c r="D23" s="22">
        <f t="shared" si="1"/>
        <v>54897.53</v>
      </c>
      <c r="E23" s="23">
        <v>54897.53</v>
      </c>
      <c r="F23" s="65">
        <v>0</v>
      </c>
      <c r="G23" s="66"/>
      <c r="H23" s="67"/>
      <c r="I23" s="22">
        <f>J23+K23+M23</f>
        <v>64910.54</v>
      </c>
      <c r="J23" s="23">
        <v>24733.54</v>
      </c>
      <c r="K23" s="65">
        <v>40177</v>
      </c>
      <c r="L23" s="66"/>
      <c r="M23" s="67"/>
      <c r="N23" s="22">
        <f>O23+P23+R23</f>
        <v>3671.14</v>
      </c>
      <c r="O23" s="23">
        <v>2851.2</v>
      </c>
      <c r="P23" s="65">
        <v>819.94</v>
      </c>
      <c r="Q23" s="66"/>
      <c r="R23" s="67"/>
      <c r="S23" s="22">
        <f t="shared" si="4"/>
        <v>5145.7700000000004</v>
      </c>
      <c r="T23" s="22">
        <f t="shared" si="5"/>
        <v>4108.6000000000004</v>
      </c>
      <c r="U23" s="23">
        <v>4108.6000000000004</v>
      </c>
      <c r="V23" s="65">
        <v>0</v>
      </c>
      <c r="W23" s="66"/>
      <c r="X23" s="67"/>
      <c r="Y23" s="22">
        <f t="shared" si="6"/>
        <v>1011.1</v>
      </c>
      <c r="Z23" s="23">
        <v>1011.1</v>
      </c>
      <c r="AA23" s="65">
        <v>0</v>
      </c>
      <c r="AB23" s="66"/>
      <c r="AC23" s="67"/>
      <c r="AD23" s="22">
        <f t="shared" si="7"/>
        <v>26.07</v>
      </c>
      <c r="AE23" s="23">
        <v>26.07</v>
      </c>
      <c r="AF23" s="22"/>
      <c r="AG23" s="65">
        <v>0</v>
      </c>
      <c r="AH23" s="67"/>
    </row>
    <row r="24" spans="1:34" ht="27" customHeight="1" x14ac:dyDescent="0.25">
      <c r="A24" s="17">
        <v>7</v>
      </c>
      <c r="B24" s="19" t="s">
        <v>25</v>
      </c>
      <c r="C24" s="22">
        <f t="shared" si="0"/>
        <v>136051.70000000001</v>
      </c>
      <c r="D24" s="22">
        <f t="shared" si="1"/>
        <v>130495.24</v>
      </c>
      <c r="E24" s="23">
        <v>130495.24</v>
      </c>
      <c r="F24" s="65">
        <v>0</v>
      </c>
      <c r="G24" s="66"/>
      <c r="H24" s="67"/>
      <c r="I24" s="22">
        <f t="shared" si="2"/>
        <v>5502.09</v>
      </c>
      <c r="J24" s="23">
        <v>5502.09</v>
      </c>
      <c r="K24" s="65">
        <v>0</v>
      </c>
      <c r="L24" s="66"/>
      <c r="M24" s="67"/>
      <c r="N24" s="22">
        <f t="shared" si="3"/>
        <v>54.37</v>
      </c>
      <c r="O24" s="23">
        <v>54.37</v>
      </c>
      <c r="P24" s="65">
        <v>0</v>
      </c>
      <c r="Q24" s="66"/>
      <c r="R24" s="67"/>
      <c r="S24" s="22">
        <f t="shared" si="4"/>
        <v>13268.95</v>
      </c>
      <c r="T24" s="22">
        <f t="shared" si="5"/>
        <v>12727.7</v>
      </c>
      <c r="U24" s="23">
        <v>12727.7</v>
      </c>
      <c r="V24" s="65">
        <v>0</v>
      </c>
      <c r="W24" s="66"/>
      <c r="X24" s="67"/>
      <c r="Y24" s="22">
        <f t="shared" si="6"/>
        <v>535.75</v>
      </c>
      <c r="Z24" s="23">
        <v>535.75</v>
      </c>
      <c r="AA24" s="65">
        <v>0</v>
      </c>
      <c r="AB24" s="66"/>
      <c r="AC24" s="67"/>
      <c r="AD24" s="22">
        <f t="shared" si="7"/>
        <v>5.5</v>
      </c>
      <c r="AE24" s="23">
        <v>5.5</v>
      </c>
      <c r="AF24" s="22"/>
      <c r="AG24" s="65">
        <v>0</v>
      </c>
      <c r="AH24" s="67"/>
    </row>
    <row r="25" spans="1:34" ht="26.25" customHeight="1" x14ac:dyDescent="0.25">
      <c r="A25" s="17">
        <v>8</v>
      </c>
      <c r="B25" s="19" t="s">
        <v>82</v>
      </c>
      <c r="C25" s="22">
        <f t="shared" si="0"/>
        <v>1534.6799999999998</v>
      </c>
      <c r="D25" s="22">
        <f t="shared" si="1"/>
        <v>1472</v>
      </c>
      <c r="E25" s="23">
        <v>1472</v>
      </c>
      <c r="F25" s="65">
        <v>0</v>
      </c>
      <c r="G25" s="66"/>
      <c r="H25" s="67"/>
      <c r="I25" s="22">
        <f t="shared" si="2"/>
        <v>62.07</v>
      </c>
      <c r="J25" s="23">
        <v>62.07</v>
      </c>
      <c r="K25" s="65">
        <v>0</v>
      </c>
      <c r="L25" s="66"/>
      <c r="M25" s="67"/>
      <c r="N25" s="22">
        <f t="shared" si="3"/>
        <v>0.61</v>
      </c>
      <c r="O25" s="23">
        <v>0.61</v>
      </c>
      <c r="P25" s="65">
        <v>0</v>
      </c>
      <c r="Q25" s="66"/>
      <c r="R25" s="67"/>
      <c r="S25" s="22">
        <f>T25+Y25+AD25</f>
        <v>802.82</v>
      </c>
      <c r="T25" s="22">
        <f t="shared" si="5"/>
        <v>770.7</v>
      </c>
      <c r="U25" s="23">
        <v>770.7</v>
      </c>
      <c r="V25" s="65">
        <v>0</v>
      </c>
      <c r="W25" s="66"/>
      <c r="X25" s="67"/>
      <c r="Y25" s="22">
        <f t="shared" si="6"/>
        <v>31.8</v>
      </c>
      <c r="Z25" s="23">
        <v>31.8</v>
      </c>
      <c r="AA25" s="65">
        <v>0</v>
      </c>
      <c r="AB25" s="66"/>
      <c r="AC25" s="67"/>
      <c r="AD25" s="22">
        <f t="shared" si="7"/>
        <v>0.32</v>
      </c>
      <c r="AE25" s="23">
        <v>0.32</v>
      </c>
      <c r="AF25" s="22"/>
      <c r="AG25" s="65">
        <v>0</v>
      </c>
      <c r="AH25" s="67"/>
    </row>
    <row r="26" spans="1:34" ht="26.25" customHeight="1" x14ac:dyDescent="0.25">
      <c r="A26" s="20">
        <v>9</v>
      </c>
      <c r="B26" s="21" t="s">
        <v>83</v>
      </c>
      <c r="C26" s="22">
        <f t="shared" ref="C26:C31" si="8">D26+I26+N26</f>
        <v>35180.800000000003</v>
      </c>
      <c r="D26" s="22">
        <f t="shared" ref="D26:D31" si="9">E26+F26</f>
        <v>33694.300000000003</v>
      </c>
      <c r="E26" s="23">
        <v>33694.300000000003</v>
      </c>
      <c r="F26" s="65">
        <v>0</v>
      </c>
      <c r="G26" s="66"/>
      <c r="H26" s="67"/>
      <c r="I26" s="22">
        <f t="shared" si="2"/>
        <v>1472.41</v>
      </c>
      <c r="J26" s="23">
        <v>1472.41</v>
      </c>
      <c r="K26" s="65">
        <v>0</v>
      </c>
      <c r="L26" s="66"/>
      <c r="M26" s="67"/>
      <c r="N26" s="22">
        <f t="shared" si="3"/>
        <v>14.09</v>
      </c>
      <c r="O26" s="23">
        <v>14.09</v>
      </c>
      <c r="P26" s="65">
        <v>0</v>
      </c>
      <c r="Q26" s="66"/>
      <c r="R26" s="67"/>
      <c r="S26" s="22">
        <f>T26+Y26+AD26</f>
        <v>11804.8</v>
      </c>
      <c r="T26" s="22">
        <f t="shared" ref="T26:T31" si="10">U26+V26</f>
        <v>11332.6</v>
      </c>
      <c r="U26" s="23">
        <v>11332.6</v>
      </c>
      <c r="V26" s="65">
        <v>0</v>
      </c>
      <c r="W26" s="66"/>
      <c r="X26" s="67"/>
      <c r="Y26" s="22">
        <f t="shared" si="6"/>
        <v>467.47</v>
      </c>
      <c r="Z26" s="23">
        <v>467.47</v>
      </c>
      <c r="AA26" s="65">
        <v>0</v>
      </c>
      <c r="AB26" s="66"/>
      <c r="AC26" s="67"/>
      <c r="AD26" s="22">
        <f t="shared" si="7"/>
        <v>4.7300000000000004</v>
      </c>
      <c r="AE26" s="23">
        <v>4.7300000000000004</v>
      </c>
      <c r="AF26" s="24"/>
      <c r="AG26" s="65">
        <v>0</v>
      </c>
      <c r="AH26" s="67"/>
    </row>
    <row r="27" spans="1:34" ht="27.75" customHeight="1" x14ac:dyDescent="0.25">
      <c r="A27" s="17">
        <v>10</v>
      </c>
      <c r="B27" s="19" t="s">
        <v>84</v>
      </c>
      <c r="C27" s="22">
        <f t="shared" si="8"/>
        <v>12714.48</v>
      </c>
      <c r="D27" s="22">
        <f t="shared" si="9"/>
        <v>12177.27</v>
      </c>
      <c r="E27" s="22">
        <v>12177.27</v>
      </c>
      <c r="F27" s="65">
        <v>0</v>
      </c>
      <c r="G27" s="66"/>
      <c r="H27" s="67"/>
      <c r="I27" s="22">
        <f t="shared" si="2"/>
        <v>532.13</v>
      </c>
      <c r="J27" s="23">
        <v>532.13</v>
      </c>
      <c r="K27" s="65">
        <v>0</v>
      </c>
      <c r="L27" s="66"/>
      <c r="M27" s="67"/>
      <c r="N27" s="22">
        <f t="shared" si="3"/>
        <v>5.08</v>
      </c>
      <c r="O27" s="23">
        <v>5.08</v>
      </c>
      <c r="P27" s="65">
        <v>0</v>
      </c>
      <c r="Q27" s="66"/>
      <c r="R27" s="67"/>
      <c r="S27" s="22">
        <f t="shared" ref="S27:S31" si="11">T27+Y27+AD27</f>
        <v>6554.97</v>
      </c>
      <c r="T27" s="22">
        <f t="shared" si="10"/>
        <v>6277.72</v>
      </c>
      <c r="U27" s="22">
        <v>6277.72</v>
      </c>
      <c r="V27" s="65">
        <v>0</v>
      </c>
      <c r="W27" s="66"/>
      <c r="X27" s="67"/>
      <c r="Y27" s="22">
        <f t="shared" si="6"/>
        <v>274.64999999999998</v>
      </c>
      <c r="Z27" s="22">
        <v>274.64999999999998</v>
      </c>
      <c r="AA27" s="65">
        <v>0</v>
      </c>
      <c r="AB27" s="66"/>
      <c r="AC27" s="67"/>
      <c r="AD27" s="22">
        <f t="shared" si="7"/>
        <v>2.6</v>
      </c>
      <c r="AE27" s="22">
        <v>2.6</v>
      </c>
      <c r="AF27" s="22"/>
      <c r="AG27" s="65">
        <v>0</v>
      </c>
      <c r="AH27" s="67"/>
    </row>
    <row r="28" spans="1:34" ht="27" customHeight="1" x14ac:dyDescent="0.25">
      <c r="A28" s="17">
        <v>11</v>
      </c>
      <c r="B28" s="19" t="s">
        <v>85</v>
      </c>
      <c r="C28" s="22">
        <f t="shared" si="8"/>
        <v>12876.22</v>
      </c>
      <c r="D28" s="22">
        <f t="shared" si="9"/>
        <v>12332.17</v>
      </c>
      <c r="E28" s="22">
        <v>12332.17</v>
      </c>
      <c r="F28" s="65">
        <v>0</v>
      </c>
      <c r="G28" s="66"/>
      <c r="H28" s="67"/>
      <c r="I28" s="22">
        <f t="shared" si="2"/>
        <v>538.9</v>
      </c>
      <c r="J28" s="23">
        <v>538.9</v>
      </c>
      <c r="K28" s="65">
        <v>0</v>
      </c>
      <c r="L28" s="66"/>
      <c r="M28" s="67"/>
      <c r="N28" s="22">
        <f t="shared" si="3"/>
        <v>5.15</v>
      </c>
      <c r="O28" s="23">
        <v>5.15</v>
      </c>
      <c r="P28" s="65">
        <v>0</v>
      </c>
      <c r="Q28" s="66"/>
      <c r="R28" s="67"/>
      <c r="S28" s="22">
        <f t="shared" si="11"/>
        <v>0</v>
      </c>
      <c r="T28" s="22">
        <f t="shared" si="10"/>
        <v>0</v>
      </c>
      <c r="U28" s="22">
        <v>0</v>
      </c>
      <c r="V28" s="65">
        <v>0</v>
      </c>
      <c r="W28" s="66"/>
      <c r="X28" s="67"/>
      <c r="Y28" s="22">
        <f t="shared" si="6"/>
        <v>0</v>
      </c>
      <c r="Z28" s="22">
        <v>0</v>
      </c>
      <c r="AA28" s="65">
        <v>0</v>
      </c>
      <c r="AB28" s="66"/>
      <c r="AC28" s="67"/>
      <c r="AD28" s="22">
        <f t="shared" si="7"/>
        <v>0</v>
      </c>
      <c r="AE28" s="22">
        <v>0</v>
      </c>
      <c r="AF28" s="22"/>
      <c r="AG28" s="65">
        <v>0</v>
      </c>
      <c r="AH28" s="67"/>
    </row>
    <row r="29" spans="1:34" ht="27" customHeight="1" x14ac:dyDescent="0.25">
      <c r="A29" s="20">
        <v>12</v>
      </c>
      <c r="B29" s="21" t="s">
        <v>86</v>
      </c>
      <c r="C29" s="22">
        <f t="shared" si="8"/>
        <v>39375.360000000001</v>
      </c>
      <c r="D29" s="22">
        <f t="shared" si="9"/>
        <v>37711.65</v>
      </c>
      <c r="E29" s="24">
        <v>37711.65</v>
      </c>
      <c r="F29" s="65">
        <v>0</v>
      </c>
      <c r="G29" s="66"/>
      <c r="H29" s="67"/>
      <c r="I29" s="22">
        <f t="shared" si="2"/>
        <v>1647.96</v>
      </c>
      <c r="J29" s="25">
        <v>1647.96</v>
      </c>
      <c r="K29" s="65">
        <v>0</v>
      </c>
      <c r="L29" s="66"/>
      <c r="M29" s="67"/>
      <c r="N29" s="22">
        <f t="shared" si="3"/>
        <v>15.75</v>
      </c>
      <c r="O29" s="25">
        <v>15.75</v>
      </c>
      <c r="P29" s="65">
        <v>0</v>
      </c>
      <c r="Q29" s="66"/>
      <c r="R29" s="67"/>
      <c r="S29" s="22">
        <f t="shared" si="11"/>
        <v>14247.130000000001</v>
      </c>
      <c r="T29" s="22">
        <f t="shared" si="10"/>
        <v>13677.92</v>
      </c>
      <c r="U29" s="24">
        <v>13677.92</v>
      </c>
      <c r="V29" s="65">
        <v>0</v>
      </c>
      <c r="W29" s="66"/>
      <c r="X29" s="67"/>
      <c r="Y29" s="22">
        <f t="shared" si="6"/>
        <v>564.21</v>
      </c>
      <c r="Z29" s="24">
        <v>564.21</v>
      </c>
      <c r="AA29" s="65">
        <v>0</v>
      </c>
      <c r="AB29" s="66"/>
      <c r="AC29" s="67"/>
      <c r="AD29" s="22">
        <f t="shared" si="7"/>
        <v>5</v>
      </c>
      <c r="AE29" s="24">
        <v>5</v>
      </c>
      <c r="AF29" s="24"/>
      <c r="AG29" s="65">
        <v>0</v>
      </c>
      <c r="AH29" s="67"/>
    </row>
    <row r="30" spans="1:34" ht="27" customHeight="1" x14ac:dyDescent="0.25">
      <c r="A30" s="17">
        <v>13</v>
      </c>
      <c r="B30" s="19" t="s">
        <v>87</v>
      </c>
      <c r="C30" s="22">
        <f t="shared" si="8"/>
        <v>10832.27</v>
      </c>
      <c r="D30" s="22">
        <f t="shared" si="9"/>
        <v>10374.58</v>
      </c>
      <c r="E30" s="22">
        <v>10374.58</v>
      </c>
      <c r="F30" s="65">
        <v>0</v>
      </c>
      <c r="G30" s="66"/>
      <c r="H30" s="67"/>
      <c r="I30" s="22">
        <f t="shared" si="2"/>
        <v>453.36</v>
      </c>
      <c r="J30" s="23">
        <v>453.36</v>
      </c>
      <c r="K30" s="65">
        <v>0</v>
      </c>
      <c r="L30" s="66"/>
      <c r="M30" s="67"/>
      <c r="N30" s="22">
        <f t="shared" si="3"/>
        <v>4.33</v>
      </c>
      <c r="O30" s="23">
        <v>4.33</v>
      </c>
      <c r="P30" s="65">
        <v>0</v>
      </c>
      <c r="Q30" s="66"/>
      <c r="R30" s="67"/>
      <c r="S30" s="22">
        <f t="shared" si="11"/>
        <v>0</v>
      </c>
      <c r="T30" s="22">
        <f t="shared" si="10"/>
        <v>0</v>
      </c>
      <c r="U30" s="22">
        <v>0</v>
      </c>
      <c r="V30" s="65">
        <v>0</v>
      </c>
      <c r="W30" s="66"/>
      <c r="X30" s="67"/>
      <c r="Y30" s="22">
        <f t="shared" si="6"/>
        <v>0</v>
      </c>
      <c r="Z30" s="22">
        <v>0</v>
      </c>
      <c r="AA30" s="65">
        <v>0</v>
      </c>
      <c r="AB30" s="66"/>
      <c r="AC30" s="67"/>
      <c r="AD30" s="22">
        <f t="shared" si="7"/>
        <v>0</v>
      </c>
      <c r="AE30" s="22">
        <v>0</v>
      </c>
      <c r="AF30" s="22"/>
      <c r="AG30" s="65">
        <v>0</v>
      </c>
      <c r="AH30" s="67"/>
    </row>
    <row r="31" spans="1:34" ht="27" customHeight="1" x14ac:dyDescent="0.25">
      <c r="A31" s="17">
        <v>14</v>
      </c>
      <c r="B31" s="19" t="s">
        <v>71</v>
      </c>
      <c r="C31" s="22">
        <f t="shared" si="8"/>
        <v>14015.18</v>
      </c>
      <c r="D31" s="22">
        <f t="shared" si="9"/>
        <v>13423.01</v>
      </c>
      <c r="E31" s="22">
        <v>13423.01</v>
      </c>
      <c r="F31" s="65">
        <v>0</v>
      </c>
      <c r="G31" s="66"/>
      <c r="H31" s="67"/>
      <c r="I31" s="22">
        <f t="shared" si="2"/>
        <v>586.57000000000005</v>
      </c>
      <c r="J31" s="23">
        <v>586.57000000000005</v>
      </c>
      <c r="K31" s="65">
        <v>0</v>
      </c>
      <c r="L31" s="66"/>
      <c r="M31" s="67"/>
      <c r="N31" s="22">
        <f t="shared" si="3"/>
        <v>5.6</v>
      </c>
      <c r="O31" s="23">
        <v>5.6</v>
      </c>
      <c r="P31" s="65">
        <v>0</v>
      </c>
      <c r="Q31" s="66"/>
      <c r="R31" s="67"/>
      <c r="S31" s="22">
        <f t="shared" si="11"/>
        <v>11614.199999999999</v>
      </c>
      <c r="T31" s="22">
        <f t="shared" si="10"/>
        <v>11122.92</v>
      </c>
      <c r="U31" s="22">
        <v>11122.92</v>
      </c>
      <c r="V31" s="65">
        <v>0</v>
      </c>
      <c r="W31" s="66"/>
      <c r="X31" s="67"/>
      <c r="Y31" s="22">
        <f t="shared" si="6"/>
        <v>486.63</v>
      </c>
      <c r="Z31" s="22">
        <v>486.63</v>
      </c>
      <c r="AA31" s="65">
        <v>0</v>
      </c>
      <c r="AB31" s="66"/>
      <c r="AC31" s="67"/>
      <c r="AD31" s="22">
        <f t="shared" si="7"/>
        <v>4.6500000000000004</v>
      </c>
      <c r="AE31" s="22">
        <v>4.6500000000000004</v>
      </c>
      <c r="AF31" s="22"/>
      <c r="AG31" s="65">
        <v>0</v>
      </c>
      <c r="AH31" s="67"/>
    </row>
    <row r="32" spans="1:34" ht="27" customHeight="1" x14ac:dyDescent="0.25">
      <c r="A32" s="68" t="s">
        <v>88</v>
      </c>
      <c r="B32" s="68"/>
      <c r="C32" s="22">
        <f t="shared" ref="C32" si="12">D32+I32+N32</f>
        <v>0.13</v>
      </c>
      <c r="D32" s="22">
        <f t="shared" ref="D32" si="13">E32+F32</f>
        <v>0.09</v>
      </c>
      <c r="E32" s="22">
        <v>0.09</v>
      </c>
      <c r="F32" s="65">
        <v>0</v>
      </c>
      <c r="G32" s="66"/>
      <c r="H32" s="67"/>
      <c r="I32" s="22">
        <f t="shared" si="2"/>
        <v>0.04</v>
      </c>
      <c r="J32" s="23">
        <v>0.04</v>
      </c>
      <c r="K32" s="65">
        <v>0</v>
      </c>
      <c r="L32" s="66"/>
      <c r="M32" s="67"/>
      <c r="N32" s="22">
        <v>0</v>
      </c>
      <c r="O32" s="23">
        <v>0</v>
      </c>
      <c r="P32" s="65">
        <v>0</v>
      </c>
      <c r="Q32" s="66"/>
      <c r="R32" s="67"/>
      <c r="S32" s="22">
        <v>0</v>
      </c>
      <c r="T32" s="22">
        <v>0</v>
      </c>
      <c r="U32" s="22">
        <v>0</v>
      </c>
      <c r="V32" s="65">
        <v>0</v>
      </c>
      <c r="W32" s="66"/>
      <c r="X32" s="67"/>
      <c r="Y32" s="22">
        <v>0</v>
      </c>
      <c r="Z32" s="22">
        <v>0</v>
      </c>
      <c r="AA32" s="65">
        <v>0</v>
      </c>
      <c r="AB32" s="66"/>
      <c r="AC32" s="67"/>
      <c r="AD32" s="22">
        <v>0</v>
      </c>
      <c r="AE32" s="22">
        <v>0</v>
      </c>
      <c r="AF32" s="22"/>
      <c r="AG32" s="65">
        <v>0</v>
      </c>
      <c r="AH32" s="67"/>
    </row>
    <row r="34" spans="1:19" ht="15" customHeight="1" x14ac:dyDescent="0.25">
      <c r="A34" s="47" t="s">
        <v>53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9" ht="18" x14ac:dyDescent="0.25">
      <c r="A35" s="78" t="s">
        <v>75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9" ht="18" x14ac:dyDescent="0.25">
      <c r="A36" s="78" t="s">
        <v>58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9" ht="18" x14ac:dyDescent="0.25">
      <c r="A37" s="14" t="s">
        <v>76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</sheetData>
  <mergeCells count="134">
    <mergeCell ref="E14:H14"/>
    <mergeCell ref="J14:M14"/>
    <mergeCell ref="O14:R14"/>
    <mergeCell ref="D13:R13"/>
    <mergeCell ref="Y14:Y15"/>
    <mergeCell ref="T13:AH13"/>
    <mergeCell ref="A34:R34"/>
    <mergeCell ref="A35:R35"/>
    <mergeCell ref="A36:R36"/>
    <mergeCell ref="AG15:AH15"/>
    <mergeCell ref="AG17:AH17"/>
    <mergeCell ref="F17:H17"/>
    <mergeCell ref="K15:M15"/>
    <mergeCell ref="K17:M17"/>
    <mergeCell ref="P15:R15"/>
    <mergeCell ref="P17:R17"/>
    <mergeCell ref="F15:H15"/>
    <mergeCell ref="V15:X15"/>
    <mergeCell ref="A16:AH16"/>
    <mergeCell ref="F23:H23"/>
    <mergeCell ref="F24:H24"/>
    <mergeCell ref="F25:H25"/>
    <mergeCell ref="F26:H26"/>
    <mergeCell ref="F27:H27"/>
    <mergeCell ref="AE1:AH1"/>
    <mergeCell ref="A4:AH5"/>
    <mergeCell ref="A3:AG3"/>
    <mergeCell ref="F6:AF6"/>
    <mergeCell ref="A8:AG8"/>
    <mergeCell ref="A17:B17"/>
    <mergeCell ref="AD14:AD15"/>
    <mergeCell ref="T14:T15"/>
    <mergeCell ref="U14:X14"/>
    <mergeCell ref="Z14:AC14"/>
    <mergeCell ref="A11:A15"/>
    <mergeCell ref="B11:B15"/>
    <mergeCell ref="S12:AH12"/>
    <mergeCell ref="C11:AH11"/>
    <mergeCell ref="C12:R12"/>
    <mergeCell ref="AE14:AH14"/>
    <mergeCell ref="C13:C15"/>
    <mergeCell ref="S13:S15"/>
    <mergeCell ref="D14:D15"/>
    <mergeCell ref="I14:I15"/>
    <mergeCell ref="N14:N15"/>
    <mergeCell ref="V17:X17"/>
    <mergeCell ref="AA15:AC15"/>
    <mergeCell ref="AA17:AC17"/>
    <mergeCell ref="F19:H19"/>
    <mergeCell ref="F20:H20"/>
    <mergeCell ref="F18:H18"/>
    <mergeCell ref="F21:H21"/>
    <mergeCell ref="F22:H22"/>
    <mergeCell ref="K18:M18"/>
    <mergeCell ref="K19:M19"/>
    <mergeCell ref="K20:M20"/>
    <mergeCell ref="K21:M21"/>
    <mergeCell ref="K22:M22"/>
    <mergeCell ref="F28:H28"/>
    <mergeCell ref="F29:H29"/>
    <mergeCell ref="F30:H30"/>
    <mergeCell ref="F31:H31"/>
    <mergeCell ref="K27:M27"/>
    <mergeCell ref="K28:M28"/>
    <mergeCell ref="K29:M29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K23:M23"/>
    <mergeCell ref="K24:M24"/>
    <mergeCell ref="K25:M25"/>
    <mergeCell ref="K26:M26"/>
    <mergeCell ref="P27:R27"/>
    <mergeCell ref="P28:R28"/>
    <mergeCell ref="P29:R29"/>
    <mergeCell ref="P30:R30"/>
    <mergeCell ref="V23:X23"/>
    <mergeCell ref="V24:X24"/>
    <mergeCell ref="V25:X25"/>
    <mergeCell ref="V26:X26"/>
    <mergeCell ref="V27:X27"/>
    <mergeCell ref="V18:X18"/>
    <mergeCell ref="V19:X19"/>
    <mergeCell ref="V20:X20"/>
    <mergeCell ref="V21:X21"/>
    <mergeCell ref="V22:X22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G27:AH27"/>
    <mergeCell ref="AG28:AH28"/>
    <mergeCell ref="AG29:AH29"/>
    <mergeCell ref="AG30:AH30"/>
    <mergeCell ref="AG31:AH31"/>
    <mergeCell ref="V28:X28"/>
    <mergeCell ref="V29:X29"/>
    <mergeCell ref="V30:X30"/>
    <mergeCell ref="V31:X31"/>
    <mergeCell ref="AA27:AC27"/>
    <mergeCell ref="AA28:AC28"/>
    <mergeCell ref="AA29:AC29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A32:AC32"/>
    <mergeCell ref="AG32:AH32"/>
    <mergeCell ref="A32:B32"/>
    <mergeCell ref="F32:H32"/>
    <mergeCell ref="K32:M32"/>
    <mergeCell ref="P32:R32"/>
    <mergeCell ref="V32:X32"/>
    <mergeCell ref="AA30:AC30"/>
    <mergeCell ref="AA31:AC31"/>
    <mergeCell ref="K30:M30"/>
    <mergeCell ref="K31:M31"/>
    <mergeCell ref="P31:R31"/>
  </mergeCells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workbookViewId="0">
      <selection activeCell="M28" sqref="M28"/>
    </sheetView>
  </sheetViews>
  <sheetFormatPr defaultRowHeight="15" x14ac:dyDescent="0.25"/>
  <cols>
    <col min="1" max="1" width="3.42578125" customWidth="1"/>
    <col min="2" max="2" width="17.5703125" customWidth="1"/>
    <col min="4" max="4" width="12.140625" customWidth="1"/>
    <col min="6" max="6" width="8.140625" customWidth="1"/>
    <col min="7" max="7" width="0.140625" hidden="1" customWidth="1"/>
    <col min="10" max="10" width="8" customWidth="1"/>
    <col min="11" max="11" width="9.140625" hidden="1" customWidth="1"/>
    <col min="14" max="14" width="6.5703125" customWidth="1"/>
    <col min="15" max="15" width="9.140625" hidden="1" customWidth="1"/>
    <col min="17" max="17" width="11.5703125" customWidth="1"/>
    <col min="19" max="19" width="7.42578125" customWidth="1"/>
    <col min="20" max="20" width="9.140625" hidden="1" customWidth="1"/>
    <col min="23" max="23" width="6.85546875" customWidth="1"/>
    <col min="24" max="24" width="9.140625" hidden="1" customWidth="1"/>
    <col min="27" max="27" width="9.140625" hidden="1" customWidth="1"/>
    <col min="28" max="28" width="8" customWidth="1"/>
  </cols>
  <sheetData>
    <row r="1" spans="1:28" ht="17.25" x14ac:dyDescent="0.25">
      <c r="Z1" s="48" t="s">
        <v>11</v>
      </c>
      <c r="AA1" s="48"/>
      <c r="AB1" s="48"/>
    </row>
    <row r="3" spans="1:28" x14ac:dyDescent="0.25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11.25" customHeight="1" x14ac:dyDescent="0.25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18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x14ac:dyDescent="0.25">
      <c r="A6" s="1"/>
      <c r="B6" s="1"/>
      <c r="C6" s="1"/>
      <c r="D6" s="1"/>
      <c r="E6" s="1"/>
      <c r="F6" s="56" t="s">
        <v>61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8" x14ac:dyDescent="0.25">
      <c r="A8" s="41" t="s">
        <v>77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1" spans="1:28" x14ac:dyDescent="0.25">
      <c r="A11" s="43" t="s">
        <v>0</v>
      </c>
      <c r="B11" s="42" t="s">
        <v>1</v>
      </c>
      <c r="C11" s="46" t="s">
        <v>9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x14ac:dyDescent="0.25">
      <c r="A12" s="44"/>
      <c r="B12" s="42"/>
      <c r="C12" s="46" t="s">
        <v>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 t="s">
        <v>10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x14ac:dyDescent="0.25">
      <c r="A13" s="44"/>
      <c r="B13" s="42"/>
      <c r="C13" s="57" t="s">
        <v>2</v>
      </c>
      <c r="D13" s="46" t="s">
        <v>5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52" t="s">
        <v>2</v>
      </c>
      <c r="Q13" s="49" t="s">
        <v>5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1"/>
    </row>
    <row r="14" spans="1:28" x14ac:dyDescent="0.25">
      <c r="A14" s="44"/>
      <c r="B14" s="42"/>
      <c r="C14" s="58"/>
      <c r="D14" s="43" t="s">
        <v>3</v>
      </c>
      <c r="E14" s="46" t="s">
        <v>4</v>
      </c>
      <c r="F14" s="46"/>
      <c r="G14" s="46"/>
      <c r="H14" s="43" t="s">
        <v>6</v>
      </c>
      <c r="I14" s="46" t="s">
        <v>4</v>
      </c>
      <c r="J14" s="46"/>
      <c r="K14" s="46"/>
      <c r="L14" s="43" t="s">
        <v>7</v>
      </c>
      <c r="M14" s="46" t="s">
        <v>4</v>
      </c>
      <c r="N14" s="46"/>
      <c r="O14" s="46"/>
      <c r="P14" s="53"/>
      <c r="Q14" s="43" t="s">
        <v>3</v>
      </c>
      <c r="R14" s="46" t="s">
        <v>4</v>
      </c>
      <c r="S14" s="46"/>
      <c r="T14" s="46"/>
      <c r="U14" s="43" t="s">
        <v>6</v>
      </c>
      <c r="V14" s="46" t="s">
        <v>4</v>
      </c>
      <c r="W14" s="46"/>
      <c r="X14" s="46"/>
      <c r="Y14" s="43" t="s">
        <v>7</v>
      </c>
      <c r="Z14" s="46" t="s">
        <v>4</v>
      </c>
      <c r="AA14" s="46"/>
      <c r="AB14" s="46"/>
    </row>
    <row r="15" spans="1:28" ht="15.75" customHeight="1" x14ac:dyDescent="0.25">
      <c r="A15" s="45"/>
      <c r="B15" s="42"/>
      <c r="C15" s="59"/>
      <c r="D15" s="45"/>
      <c r="E15" s="35" t="s">
        <v>48</v>
      </c>
      <c r="F15" s="36"/>
      <c r="G15" s="37"/>
      <c r="H15" s="45"/>
      <c r="I15" s="35" t="s">
        <v>48</v>
      </c>
      <c r="J15" s="36"/>
      <c r="K15" s="37"/>
      <c r="L15" s="45"/>
      <c r="M15" s="35" t="s">
        <v>48</v>
      </c>
      <c r="N15" s="36"/>
      <c r="O15" s="37"/>
      <c r="P15" s="54"/>
      <c r="Q15" s="45"/>
      <c r="R15" s="35" t="s">
        <v>48</v>
      </c>
      <c r="S15" s="36"/>
      <c r="T15" s="37"/>
      <c r="U15" s="45"/>
      <c r="V15" s="35" t="s">
        <v>48</v>
      </c>
      <c r="W15" s="36"/>
      <c r="X15" s="37"/>
      <c r="Y15" s="45"/>
      <c r="Z15" s="35" t="s">
        <v>48</v>
      </c>
      <c r="AA15" s="36"/>
      <c r="AB15" s="37"/>
    </row>
    <row r="16" spans="1:28" x14ac:dyDescent="0.25">
      <c r="A16" s="60" t="s">
        <v>78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2"/>
    </row>
    <row r="17" spans="1:28" x14ac:dyDescent="0.25">
      <c r="A17" s="63" t="s">
        <v>52</v>
      </c>
      <c r="B17" s="64"/>
      <c r="C17" s="10">
        <f>SUM(C18:C19)</f>
        <v>391654.86</v>
      </c>
      <c r="D17" s="10">
        <f>SUM(D18:D18)</f>
        <v>330478.2</v>
      </c>
      <c r="E17" s="79">
        <f>SUM(E18:E19)</f>
        <v>330478.2</v>
      </c>
      <c r="F17" s="80"/>
      <c r="G17" s="10">
        <f>SUM(G18:G18)</f>
        <v>0</v>
      </c>
      <c r="H17" s="10">
        <f>H18+H19</f>
        <v>43054.1</v>
      </c>
      <c r="I17" s="79">
        <f>SUM(I18:I19)</f>
        <v>43054.1</v>
      </c>
      <c r="J17" s="80"/>
      <c r="K17" s="10">
        <f>SUM(K18:K18)</f>
        <v>0</v>
      </c>
      <c r="L17" s="10">
        <f>SUM(L18:L19)</f>
        <v>18122.560000000001</v>
      </c>
      <c r="M17" s="79">
        <f>SUM(M18:M19)</f>
        <v>18122.560000000001</v>
      </c>
      <c r="N17" s="80"/>
      <c r="O17" s="10">
        <f>SUM(O18:O18)</f>
        <v>0</v>
      </c>
      <c r="P17" s="10">
        <f>SUM(P18:P19)</f>
        <v>13553</v>
      </c>
      <c r="Q17" s="10">
        <f>SUM(Q18:Q19)</f>
        <v>9387.7000000000007</v>
      </c>
      <c r="R17" s="79">
        <f>SUM(R18:R19)</f>
        <v>9387.7000000000007</v>
      </c>
      <c r="S17" s="80"/>
      <c r="T17" s="10">
        <f>SUM(T18:T18)</f>
        <v>0</v>
      </c>
      <c r="U17" s="10">
        <f>SUM(U18:U19)</f>
        <v>3768.05</v>
      </c>
      <c r="V17" s="79">
        <f>SUM(V18:V19)</f>
        <v>3768.05</v>
      </c>
      <c r="W17" s="80"/>
      <c r="X17" s="10">
        <f>SUM(X18:X18)</f>
        <v>0</v>
      </c>
      <c r="Y17" s="10">
        <f>SUM(Y18:Y19)</f>
        <v>397.25</v>
      </c>
      <c r="Z17" s="79">
        <f>SUM(Z18:Z19)</f>
        <v>397.25</v>
      </c>
      <c r="AA17" s="81"/>
      <c r="AB17" s="80"/>
    </row>
    <row r="18" spans="1:28" x14ac:dyDescent="0.25">
      <c r="A18" s="29">
        <v>1</v>
      </c>
      <c r="B18" s="19" t="s">
        <v>24</v>
      </c>
      <c r="C18" s="22">
        <f>D18+H18+L18</f>
        <v>378893.86</v>
      </c>
      <c r="D18" s="22">
        <f>E18+F18</f>
        <v>330478.2</v>
      </c>
      <c r="E18" s="65">
        <v>330478.2</v>
      </c>
      <c r="F18" s="66"/>
      <c r="G18" s="67"/>
      <c r="H18" s="22">
        <f>I18+J18</f>
        <v>30676.1</v>
      </c>
      <c r="I18" s="65">
        <v>30676.1</v>
      </c>
      <c r="J18" s="66"/>
      <c r="K18" s="67"/>
      <c r="L18" s="22">
        <f>M18</f>
        <v>17739.560000000001</v>
      </c>
      <c r="M18" s="65">
        <v>17739.560000000001</v>
      </c>
      <c r="N18" s="66"/>
      <c r="O18" s="67"/>
      <c r="P18" s="22">
        <f>Q18+U18+Y18</f>
        <v>10071.700000000001</v>
      </c>
      <c r="Q18" s="22">
        <f>R18+S18</f>
        <v>9387.7000000000007</v>
      </c>
      <c r="R18" s="65">
        <v>9387.7000000000007</v>
      </c>
      <c r="S18" s="66"/>
      <c r="T18" s="67"/>
      <c r="U18" s="22">
        <f>V18+W18</f>
        <v>391.15</v>
      </c>
      <c r="V18" s="65">
        <v>391.15</v>
      </c>
      <c r="W18" s="66"/>
      <c r="X18" s="67"/>
      <c r="Y18" s="22">
        <f>Z18+AA18</f>
        <v>292.85000000000002</v>
      </c>
      <c r="Z18" s="65">
        <v>292.85000000000002</v>
      </c>
      <c r="AA18" s="66"/>
      <c r="AB18" s="67"/>
    </row>
    <row r="19" spans="1:28" x14ac:dyDescent="0.25">
      <c r="A19" s="28">
        <v>2</v>
      </c>
      <c r="B19" s="19" t="s">
        <v>28</v>
      </c>
      <c r="C19" s="22">
        <f>D19+H19+L19</f>
        <v>12761</v>
      </c>
      <c r="D19" s="22">
        <f>E19+F19</f>
        <v>0</v>
      </c>
      <c r="E19" s="65">
        <v>0</v>
      </c>
      <c r="F19" s="67"/>
      <c r="G19" s="22"/>
      <c r="H19" s="22">
        <f>I19+J19</f>
        <v>12378</v>
      </c>
      <c r="I19" s="65">
        <v>12378</v>
      </c>
      <c r="J19" s="67"/>
      <c r="K19" s="22"/>
      <c r="L19" s="22">
        <f>M19</f>
        <v>383</v>
      </c>
      <c r="M19" s="65">
        <v>383</v>
      </c>
      <c r="N19" s="67"/>
      <c r="O19" s="22"/>
      <c r="P19" s="22">
        <f>Q19+U19+Y19</f>
        <v>3481.3</v>
      </c>
      <c r="Q19" s="22">
        <f>R19+S19</f>
        <v>0</v>
      </c>
      <c r="R19" s="65">
        <v>0</v>
      </c>
      <c r="S19" s="67"/>
      <c r="T19" s="22"/>
      <c r="U19" s="22">
        <f>V19+W19</f>
        <v>3376.9</v>
      </c>
      <c r="V19" s="65">
        <v>3376.9</v>
      </c>
      <c r="W19" s="67"/>
      <c r="X19" s="22"/>
      <c r="Y19" s="22">
        <f>Z19+AA19</f>
        <v>104.4</v>
      </c>
      <c r="Z19" s="65">
        <v>104.4</v>
      </c>
      <c r="AA19" s="66"/>
      <c r="AB19" s="67"/>
    </row>
    <row r="21" spans="1:28" ht="15" customHeight="1" x14ac:dyDescent="0.25">
      <c r="A21" s="47" t="s">
        <v>70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</row>
  </sheetData>
  <mergeCells count="53">
    <mergeCell ref="Z19:AB19"/>
    <mergeCell ref="E19:F19"/>
    <mergeCell ref="I19:J19"/>
    <mergeCell ref="M19:N19"/>
    <mergeCell ref="R19:S19"/>
    <mergeCell ref="V19:W19"/>
    <mergeCell ref="Y14:Y15"/>
    <mergeCell ref="Z14:AB14"/>
    <mergeCell ref="C13:C15"/>
    <mergeCell ref="D13:O13"/>
    <mergeCell ref="Z1:AB1"/>
    <mergeCell ref="A3:AB3"/>
    <mergeCell ref="A4:AB5"/>
    <mergeCell ref="F6:AA6"/>
    <mergeCell ref="A8:AB8"/>
    <mergeCell ref="R15:T15"/>
    <mergeCell ref="A21:AB21"/>
    <mergeCell ref="D14:D15"/>
    <mergeCell ref="E14:G14"/>
    <mergeCell ref="H14:H15"/>
    <mergeCell ref="I14:K14"/>
    <mergeCell ref="L14:L15"/>
    <mergeCell ref="M14:O14"/>
    <mergeCell ref="A16:AB16"/>
    <mergeCell ref="A17:B17"/>
    <mergeCell ref="P13:P15"/>
    <mergeCell ref="Q13:AB13"/>
    <mergeCell ref="A11:A15"/>
    <mergeCell ref="B11:B15"/>
    <mergeCell ref="C11:AB11"/>
    <mergeCell ref="C12:O12"/>
    <mergeCell ref="P12:AB12"/>
    <mergeCell ref="Z17:AB17"/>
    <mergeCell ref="Z18:AB18"/>
    <mergeCell ref="Z15:AB15"/>
    <mergeCell ref="E15:G15"/>
    <mergeCell ref="E17:F17"/>
    <mergeCell ref="E18:G18"/>
    <mergeCell ref="I15:K15"/>
    <mergeCell ref="I17:J17"/>
    <mergeCell ref="I18:K18"/>
    <mergeCell ref="M15:O15"/>
    <mergeCell ref="M17:N17"/>
    <mergeCell ref="M18:O18"/>
    <mergeCell ref="Q14:Q15"/>
    <mergeCell ref="R14:T14"/>
    <mergeCell ref="U14:U15"/>
    <mergeCell ref="V14:X14"/>
    <mergeCell ref="R17:S17"/>
    <mergeCell ref="R18:T18"/>
    <mergeCell ref="V15:X15"/>
    <mergeCell ref="V17:W17"/>
    <mergeCell ref="V18:X18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9"/>
  <sheetViews>
    <sheetView workbookViewId="0">
      <selection activeCell="Q28" sqref="Q28"/>
    </sheetView>
  </sheetViews>
  <sheetFormatPr defaultRowHeight="15" x14ac:dyDescent="0.25"/>
  <cols>
    <col min="1" max="1" width="3.42578125" customWidth="1"/>
    <col min="2" max="2" width="26.140625" customWidth="1"/>
    <col min="3" max="3" width="10.28515625" bestFit="1" customWidth="1"/>
    <col min="4" max="4" width="11.5703125" customWidth="1"/>
    <col min="5" max="5" width="4.85546875" customWidth="1"/>
    <col min="6" max="6" width="9.140625" customWidth="1"/>
    <col min="7" max="7" width="3.42578125" hidden="1" customWidth="1"/>
    <col min="9" max="9" width="6.7109375" customWidth="1"/>
    <col min="10" max="10" width="8.7109375" customWidth="1"/>
    <col min="11" max="11" width="9.140625" hidden="1" customWidth="1"/>
    <col min="13" max="13" width="6.5703125" customWidth="1"/>
    <col min="14" max="14" width="8.140625" customWidth="1"/>
    <col min="15" max="15" width="9.140625" hidden="1" customWidth="1"/>
    <col min="17" max="17" width="11.5703125" customWidth="1"/>
    <col min="18" max="18" width="6.7109375" customWidth="1"/>
    <col min="19" max="19" width="7.140625" customWidth="1"/>
    <col min="20" max="20" width="9.140625" hidden="1" customWidth="1"/>
    <col min="22" max="22" width="7" customWidth="1"/>
    <col min="23" max="23" width="7.140625" customWidth="1"/>
    <col min="24" max="24" width="9.140625" hidden="1" customWidth="1"/>
    <col min="26" max="26" width="7.7109375" customWidth="1"/>
    <col min="27" max="27" width="9.140625" hidden="1" customWidth="1"/>
    <col min="28" max="28" width="5.85546875" customWidth="1"/>
  </cols>
  <sheetData>
    <row r="1" spans="1:28" ht="17.25" x14ac:dyDescent="0.25">
      <c r="Z1" s="48" t="s">
        <v>11</v>
      </c>
      <c r="AA1" s="48"/>
      <c r="AB1" s="48"/>
    </row>
    <row r="3" spans="1:28" x14ac:dyDescent="0.25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11.25" customHeight="1" x14ac:dyDescent="0.25">
      <c r="A4" s="82" t="s">
        <v>73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20.25" customHeigh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x14ac:dyDescent="0.25">
      <c r="A6" s="56" t="s">
        <v>54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8" x14ac:dyDescent="0.25">
      <c r="A8" s="41" t="s">
        <v>77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1" spans="1:28" x14ac:dyDescent="0.25">
      <c r="A11" s="43" t="s">
        <v>0</v>
      </c>
      <c r="B11" s="42" t="s">
        <v>1</v>
      </c>
      <c r="C11" s="46" t="s">
        <v>9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x14ac:dyDescent="0.25">
      <c r="A12" s="44"/>
      <c r="B12" s="42"/>
      <c r="C12" s="49" t="s">
        <v>8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6" t="s">
        <v>10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x14ac:dyDescent="0.25">
      <c r="A13" s="44"/>
      <c r="B13" s="42"/>
      <c r="C13" s="57" t="s">
        <v>2</v>
      </c>
      <c r="D13" s="75" t="s">
        <v>5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53" t="s">
        <v>2</v>
      </c>
      <c r="Q13" s="46" t="s">
        <v>5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ht="15" customHeight="1" x14ac:dyDescent="0.25">
      <c r="A14" s="44"/>
      <c r="B14" s="42"/>
      <c r="C14" s="58"/>
      <c r="D14" s="43" t="s">
        <v>3</v>
      </c>
      <c r="E14" s="75" t="s">
        <v>4</v>
      </c>
      <c r="F14" s="76"/>
      <c r="G14" s="76"/>
      <c r="H14" s="43" t="s">
        <v>6</v>
      </c>
      <c r="I14" s="75" t="s">
        <v>4</v>
      </c>
      <c r="J14" s="76"/>
      <c r="K14" s="76"/>
      <c r="L14" s="43" t="s">
        <v>7</v>
      </c>
      <c r="M14" s="46" t="s">
        <v>4</v>
      </c>
      <c r="N14" s="46"/>
      <c r="O14" s="46"/>
      <c r="P14" s="53"/>
      <c r="Q14" s="43" t="s">
        <v>3</v>
      </c>
      <c r="R14" s="69" t="s">
        <v>4</v>
      </c>
      <c r="S14" s="70"/>
      <c r="T14" s="70"/>
      <c r="U14" s="44" t="s">
        <v>6</v>
      </c>
      <c r="V14" s="69" t="s">
        <v>4</v>
      </c>
      <c r="W14" s="70"/>
      <c r="X14" s="70"/>
      <c r="Y14" s="44" t="s">
        <v>7</v>
      </c>
      <c r="Z14" s="46" t="s">
        <v>4</v>
      </c>
      <c r="AA14" s="46"/>
      <c r="AB14" s="46"/>
    </row>
    <row r="15" spans="1:28" ht="30.75" customHeight="1" x14ac:dyDescent="0.25">
      <c r="A15" s="45"/>
      <c r="B15" s="42"/>
      <c r="C15" s="59"/>
      <c r="D15" s="45"/>
      <c r="E15" s="35" t="s">
        <v>48</v>
      </c>
      <c r="F15" s="37"/>
      <c r="G15" s="7"/>
      <c r="H15" s="45"/>
      <c r="I15" s="35" t="s">
        <v>48</v>
      </c>
      <c r="J15" s="37"/>
      <c r="K15" s="7"/>
      <c r="L15" s="45"/>
      <c r="M15" s="35" t="s">
        <v>48</v>
      </c>
      <c r="N15" s="37"/>
      <c r="O15" s="7"/>
      <c r="P15" s="54"/>
      <c r="Q15" s="45"/>
      <c r="R15" s="35" t="s">
        <v>48</v>
      </c>
      <c r="S15" s="37"/>
      <c r="T15" s="7"/>
      <c r="U15" s="45"/>
      <c r="V15" s="35" t="s">
        <v>48</v>
      </c>
      <c r="W15" s="37"/>
      <c r="X15" s="7"/>
      <c r="Y15" s="45"/>
      <c r="Z15" s="35" t="s">
        <v>48</v>
      </c>
      <c r="AA15" s="36"/>
      <c r="AB15" s="37"/>
    </row>
    <row r="16" spans="1:28" ht="17.25" customHeight="1" x14ac:dyDescent="0.25">
      <c r="A16" s="60" t="s">
        <v>72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ht="16.5" customHeight="1" x14ac:dyDescent="0.25">
      <c r="A17" s="63" t="s">
        <v>52</v>
      </c>
      <c r="B17" s="64"/>
      <c r="C17" s="8">
        <f>SUM(C18:C22)</f>
        <v>9999.48</v>
      </c>
      <c r="D17" s="8">
        <f>SUM(D18:D22)</f>
        <v>0</v>
      </c>
      <c r="E17" s="72">
        <f>SUM(E18:E22)</f>
        <v>0</v>
      </c>
      <c r="F17" s="74"/>
      <c r="G17" s="9">
        <f>SUM(G18:G22)</f>
        <v>0</v>
      </c>
      <c r="H17" s="8">
        <f>SUM(H18:H22)</f>
        <v>5000</v>
      </c>
      <c r="I17" s="72">
        <f>SUM(I18:I22)</f>
        <v>5000</v>
      </c>
      <c r="J17" s="74"/>
      <c r="K17" s="9">
        <f>SUM(K18:K22)</f>
        <v>0</v>
      </c>
      <c r="L17" s="8">
        <f>SUM(L18:L22)</f>
        <v>4999.4800000000005</v>
      </c>
      <c r="M17" s="72">
        <f>SUM(M18:M22)</f>
        <v>4999.4800000000005</v>
      </c>
      <c r="N17" s="74"/>
      <c r="O17" s="9">
        <f>SUM(O18:O22)</f>
        <v>0</v>
      </c>
      <c r="P17" s="8">
        <f>SUM(P18:P22)</f>
        <v>489.47399999999999</v>
      </c>
      <c r="Q17" s="8">
        <f>SUM(Q18:Q22)</f>
        <v>0</v>
      </c>
      <c r="R17" s="72">
        <f>SUM(R18:R22)</f>
        <v>0</v>
      </c>
      <c r="S17" s="74"/>
      <c r="T17" s="9">
        <f>SUM(T18:T22)</f>
        <v>0</v>
      </c>
      <c r="U17" s="8">
        <f>SUM(U18:U22)</f>
        <v>244.73699999999999</v>
      </c>
      <c r="V17" s="72">
        <f>SUM(V18:V22)</f>
        <v>244.73699999999999</v>
      </c>
      <c r="W17" s="74"/>
      <c r="X17" s="9">
        <f>SUM(X18:X22)</f>
        <v>0</v>
      </c>
      <c r="Y17" s="8">
        <f>SUM(Y18:Y22)</f>
        <v>244.73699999999999</v>
      </c>
      <c r="Z17" s="72">
        <f>SUM(Z18:Z22)</f>
        <v>244.73699999999999</v>
      </c>
      <c r="AA17" s="73"/>
      <c r="AB17" s="74"/>
    </row>
    <row r="18" spans="1:28" ht="17.25" customHeight="1" x14ac:dyDescent="0.25">
      <c r="A18" s="17">
        <v>1</v>
      </c>
      <c r="B18" s="18" t="s">
        <v>20</v>
      </c>
      <c r="C18" s="16">
        <f t="shared" ref="C18:C22" si="0">D18+H18+L18</f>
        <v>631.59999999999991</v>
      </c>
      <c r="D18" s="16">
        <f t="shared" ref="D18:D22" si="1">E18+F18</f>
        <v>0</v>
      </c>
      <c r="E18" s="85">
        <v>0</v>
      </c>
      <c r="F18" s="86"/>
      <c r="G18" s="16"/>
      <c r="H18" s="16">
        <f>I18+J18</f>
        <v>315.89999999999998</v>
      </c>
      <c r="I18" s="87">
        <v>315.89999999999998</v>
      </c>
      <c r="J18" s="88"/>
      <c r="K18" s="16"/>
      <c r="L18" s="16">
        <f>M18+N18</f>
        <v>315.7</v>
      </c>
      <c r="M18" s="83">
        <v>315.7</v>
      </c>
      <c r="N18" s="84"/>
      <c r="O18" s="15"/>
      <c r="P18" s="16">
        <f t="shared" ref="P18:P22" si="2">Q18+U18+Y18</f>
        <v>0</v>
      </c>
      <c r="Q18" s="16">
        <f>R18+S18</f>
        <v>0</v>
      </c>
      <c r="R18" s="85">
        <v>0</v>
      </c>
      <c r="S18" s="86"/>
      <c r="T18" s="16"/>
      <c r="U18" s="16">
        <f>V18+W18</f>
        <v>0</v>
      </c>
      <c r="V18" s="85">
        <v>0</v>
      </c>
      <c r="W18" s="86"/>
      <c r="X18" s="16"/>
      <c r="Y18" s="16">
        <f>Z18+AA18</f>
        <v>0</v>
      </c>
      <c r="Z18" s="85">
        <v>0</v>
      </c>
      <c r="AA18" s="89"/>
      <c r="AB18" s="86"/>
    </row>
    <row r="19" spans="1:28" ht="24.75" customHeight="1" x14ac:dyDescent="0.25">
      <c r="A19" s="17">
        <v>2</v>
      </c>
      <c r="B19" s="18" t="s">
        <v>25</v>
      </c>
      <c r="C19" s="16">
        <f t="shared" si="0"/>
        <v>2106.1</v>
      </c>
      <c r="D19" s="16">
        <f t="shared" si="1"/>
        <v>0</v>
      </c>
      <c r="E19" s="85">
        <v>0</v>
      </c>
      <c r="F19" s="86"/>
      <c r="G19" s="16"/>
      <c r="H19" s="16">
        <f t="shared" ref="H19:H22" si="3">I19+J19</f>
        <v>1053.0999999999999</v>
      </c>
      <c r="I19" s="83">
        <v>1053.0999999999999</v>
      </c>
      <c r="J19" s="84"/>
      <c r="K19" s="16"/>
      <c r="L19" s="16">
        <f t="shared" ref="L19:L20" si="4">M19+N19</f>
        <v>1053</v>
      </c>
      <c r="M19" s="83">
        <v>1053</v>
      </c>
      <c r="N19" s="84"/>
      <c r="O19" s="15"/>
      <c r="P19" s="16">
        <f t="shared" si="2"/>
        <v>489.47399999999999</v>
      </c>
      <c r="Q19" s="16">
        <f t="shared" ref="Q19:Q22" si="5">R19+S19</f>
        <v>0</v>
      </c>
      <c r="R19" s="85">
        <v>0</v>
      </c>
      <c r="S19" s="86"/>
      <c r="T19" s="16"/>
      <c r="U19" s="16">
        <f t="shared" ref="U19:U22" si="6">V19+W19</f>
        <v>244.73699999999999</v>
      </c>
      <c r="V19" s="85">
        <v>244.73699999999999</v>
      </c>
      <c r="W19" s="86"/>
      <c r="X19" s="16"/>
      <c r="Y19" s="16">
        <f t="shared" ref="Y19:Y22" si="7">Z19+AA19</f>
        <v>244.73699999999999</v>
      </c>
      <c r="Z19" s="85">
        <v>244.73699999999999</v>
      </c>
      <c r="AA19" s="89"/>
      <c r="AB19" s="86"/>
    </row>
    <row r="20" spans="1:28" ht="22.5" customHeight="1" x14ac:dyDescent="0.25">
      <c r="A20" s="17">
        <v>3</v>
      </c>
      <c r="B20" s="18" t="s">
        <v>68</v>
      </c>
      <c r="C20" s="16">
        <f t="shared" si="0"/>
        <v>3202.48</v>
      </c>
      <c r="D20" s="16">
        <f t="shared" si="1"/>
        <v>0</v>
      </c>
      <c r="E20" s="85">
        <v>0</v>
      </c>
      <c r="F20" s="86"/>
      <c r="G20" s="16"/>
      <c r="H20" s="16">
        <f t="shared" si="3"/>
        <v>1600.6</v>
      </c>
      <c r="I20" s="83">
        <v>1600.6</v>
      </c>
      <c r="J20" s="84"/>
      <c r="K20" s="16"/>
      <c r="L20" s="16">
        <f t="shared" si="4"/>
        <v>1601.88</v>
      </c>
      <c r="M20" s="83">
        <v>1601.88</v>
      </c>
      <c r="N20" s="84"/>
      <c r="O20" s="16"/>
      <c r="P20" s="16">
        <f t="shared" si="2"/>
        <v>0</v>
      </c>
      <c r="Q20" s="16">
        <f t="shared" si="5"/>
        <v>0</v>
      </c>
      <c r="R20" s="85">
        <v>0</v>
      </c>
      <c r="S20" s="86"/>
      <c r="T20" s="16"/>
      <c r="U20" s="16">
        <f t="shared" si="6"/>
        <v>0</v>
      </c>
      <c r="V20" s="85">
        <v>0</v>
      </c>
      <c r="W20" s="86"/>
      <c r="X20" s="16"/>
      <c r="Y20" s="16">
        <f t="shared" si="7"/>
        <v>0</v>
      </c>
      <c r="Z20" s="85">
        <v>0</v>
      </c>
      <c r="AA20" s="89"/>
      <c r="AB20" s="86"/>
    </row>
    <row r="21" spans="1:28" ht="23.25" customHeight="1" x14ac:dyDescent="0.25">
      <c r="A21" s="17">
        <v>4</v>
      </c>
      <c r="B21" s="18" t="s">
        <v>59</v>
      </c>
      <c r="C21" s="16">
        <f t="shared" si="0"/>
        <v>3494</v>
      </c>
      <c r="D21" s="16">
        <f t="shared" si="1"/>
        <v>0</v>
      </c>
      <c r="E21" s="85">
        <v>0</v>
      </c>
      <c r="F21" s="86"/>
      <c r="G21" s="16"/>
      <c r="H21" s="16">
        <f t="shared" si="3"/>
        <v>1747.7</v>
      </c>
      <c r="I21" s="83">
        <v>1747.7</v>
      </c>
      <c r="J21" s="84"/>
      <c r="K21" s="16"/>
      <c r="L21" s="16">
        <f>M21+N21</f>
        <v>1746.3</v>
      </c>
      <c r="M21" s="83">
        <v>1746.3</v>
      </c>
      <c r="N21" s="84"/>
      <c r="O21" s="16"/>
      <c r="P21" s="16">
        <f t="shared" si="2"/>
        <v>0</v>
      </c>
      <c r="Q21" s="16">
        <f t="shared" si="5"/>
        <v>0</v>
      </c>
      <c r="R21" s="85">
        <v>0</v>
      </c>
      <c r="S21" s="86"/>
      <c r="T21" s="16"/>
      <c r="U21" s="16">
        <f t="shared" si="6"/>
        <v>0</v>
      </c>
      <c r="V21" s="85">
        <v>0</v>
      </c>
      <c r="W21" s="86"/>
      <c r="X21" s="16"/>
      <c r="Y21" s="16">
        <f t="shared" si="7"/>
        <v>0</v>
      </c>
      <c r="Z21" s="85">
        <v>0</v>
      </c>
      <c r="AA21" s="89"/>
      <c r="AB21" s="86"/>
    </row>
    <row r="22" spans="1:28" ht="21.75" customHeight="1" x14ac:dyDescent="0.25">
      <c r="A22" s="17">
        <v>5</v>
      </c>
      <c r="B22" s="18" t="s">
        <v>79</v>
      </c>
      <c r="C22" s="16">
        <f t="shared" si="0"/>
        <v>565.29999999999995</v>
      </c>
      <c r="D22" s="16">
        <f t="shared" si="1"/>
        <v>0</v>
      </c>
      <c r="E22" s="85">
        <v>0</v>
      </c>
      <c r="F22" s="86"/>
      <c r="G22" s="16"/>
      <c r="H22" s="16">
        <f t="shared" si="3"/>
        <v>282.7</v>
      </c>
      <c r="I22" s="83">
        <v>282.7</v>
      </c>
      <c r="J22" s="84"/>
      <c r="K22" s="16"/>
      <c r="L22" s="16">
        <f t="shared" ref="L22" si="8">M22+N22</f>
        <v>282.60000000000002</v>
      </c>
      <c r="M22" s="83">
        <v>282.60000000000002</v>
      </c>
      <c r="N22" s="84"/>
      <c r="O22" s="16"/>
      <c r="P22" s="16">
        <f t="shared" si="2"/>
        <v>0</v>
      </c>
      <c r="Q22" s="16">
        <f t="shared" si="5"/>
        <v>0</v>
      </c>
      <c r="R22" s="85">
        <v>0</v>
      </c>
      <c r="S22" s="86"/>
      <c r="T22" s="16"/>
      <c r="U22" s="16">
        <f t="shared" si="6"/>
        <v>0</v>
      </c>
      <c r="V22" s="85">
        <v>0</v>
      </c>
      <c r="W22" s="86"/>
      <c r="X22" s="16"/>
      <c r="Y22" s="16">
        <f t="shared" si="7"/>
        <v>0</v>
      </c>
      <c r="Z22" s="85">
        <v>0</v>
      </c>
      <c r="AA22" s="89"/>
      <c r="AB22" s="86"/>
    </row>
    <row r="23" spans="1:28" x14ac:dyDescent="0.25">
      <c r="B23" s="13"/>
    </row>
    <row r="24" spans="1:28" x14ac:dyDescent="0.25">
      <c r="A24" t="s">
        <v>74</v>
      </c>
      <c r="B24" s="13"/>
    </row>
    <row r="25" spans="1:28" x14ac:dyDescent="0.25">
      <c r="B25" s="13"/>
    </row>
    <row r="26" spans="1:28" x14ac:dyDescent="0.25">
      <c r="B26" s="13"/>
    </row>
    <row r="27" spans="1:28" x14ac:dyDescent="0.25">
      <c r="B27" s="13"/>
    </row>
    <row r="28" spans="1:28" x14ac:dyDescent="0.25">
      <c r="B28" s="13"/>
    </row>
    <row r="29" spans="1:28" x14ac:dyDescent="0.25">
      <c r="B29" s="13"/>
    </row>
    <row r="30" spans="1:28" x14ac:dyDescent="0.25">
      <c r="B30" s="13"/>
    </row>
    <row r="31" spans="1:28" x14ac:dyDescent="0.25">
      <c r="B31" s="13"/>
    </row>
    <row r="32" spans="1:28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</sheetData>
  <mergeCells count="70">
    <mergeCell ref="Z22:AB22"/>
    <mergeCell ref="A6:AB6"/>
    <mergeCell ref="Z17:AB17"/>
    <mergeCell ref="Z18:AB18"/>
    <mergeCell ref="Z19:AB19"/>
    <mergeCell ref="Z20:AB20"/>
    <mergeCell ref="Z21:AB21"/>
    <mergeCell ref="R20:S20"/>
    <mergeCell ref="R21:S21"/>
    <mergeCell ref="R22:S22"/>
    <mergeCell ref="V17:W17"/>
    <mergeCell ref="V18:W18"/>
    <mergeCell ref="V19:W19"/>
    <mergeCell ref="V20:W20"/>
    <mergeCell ref="V21:W21"/>
    <mergeCell ref="V22:W22"/>
    <mergeCell ref="M17:N17"/>
    <mergeCell ref="R15:S15"/>
    <mergeCell ref="R17:S17"/>
    <mergeCell ref="R18:S18"/>
    <mergeCell ref="R19:S19"/>
    <mergeCell ref="M18:N18"/>
    <mergeCell ref="M19:N19"/>
    <mergeCell ref="A16:AB16"/>
    <mergeCell ref="A17:B17"/>
    <mergeCell ref="C13:C15"/>
    <mergeCell ref="D13:O13"/>
    <mergeCell ref="P13:P15"/>
    <mergeCell ref="Q13:AB13"/>
    <mergeCell ref="D14:D15"/>
    <mergeCell ref="E14:G14"/>
    <mergeCell ref="H14:H15"/>
    <mergeCell ref="M20:N20"/>
    <mergeCell ref="M21:N21"/>
    <mergeCell ref="M22:N22"/>
    <mergeCell ref="E22:F22"/>
    <mergeCell ref="I15:J15"/>
    <mergeCell ref="I17:J17"/>
    <mergeCell ref="I18:J18"/>
    <mergeCell ref="I19:J19"/>
    <mergeCell ref="I20:J20"/>
    <mergeCell ref="I21:J21"/>
    <mergeCell ref="I22:J22"/>
    <mergeCell ref="E17:F17"/>
    <mergeCell ref="E18:F18"/>
    <mergeCell ref="E19:F19"/>
    <mergeCell ref="E20:F20"/>
    <mergeCell ref="E21:F21"/>
    <mergeCell ref="Z14:AB14"/>
    <mergeCell ref="L14:L15"/>
    <mergeCell ref="M14:O14"/>
    <mergeCell ref="Z1:AB1"/>
    <mergeCell ref="A3:AB3"/>
    <mergeCell ref="A4:AB5"/>
    <mergeCell ref="A8:AB8"/>
    <mergeCell ref="A11:A15"/>
    <mergeCell ref="B11:B15"/>
    <mergeCell ref="C11:AB11"/>
    <mergeCell ref="C12:O12"/>
    <mergeCell ref="P12:AB12"/>
    <mergeCell ref="E15:F15"/>
    <mergeCell ref="M15:N15"/>
    <mergeCell ref="V15:W15"/>
    <mergeCell ref="Z15:AB15"/>
    <mergeCell ref="I14:K14"/>
    <mergeCell ref="R14:T14"/>
    <mergeCell ref="U14:U15"/>
    <mergeCell ref="V14:X14"/>
    <mergeCell ref="Y14:Y15"/>
    <mergeCell ref="Q14:Q15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департамент</vt:lpstr>
      <vt:lpstr>переселение</vt:lpstr>
      <vt:lpstr>КОРТ</vt:lpstr>
      <vt:lpstr>Градо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2021-07-09T05:17:55Z</dcterms:modified>
</cp:coreProperties>
</file>