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8.53.100\управления\Городская среда\Государственная программа 2023-2030\Программа\Согласуемая часть август 2025\"/>
    </mc:Choice>
  </mc:AlternateContent>
  <bookViews>
    <workbookView xWindow="0" yWindow="0" windowWidth="28800" windowHeight="12030"/>
  </bookViews>
  <sheets>
    <sheet name="фо" sheetId="1" r:id="rId1"/>
    <sheet name="фо за счет фб" sheetId="2" r:id="rId2"/>
  </sheets>
  <definedNames>
    <definedName name="Print_Titles" localSheetId="1">'фо за счет фб'!$4:$5</definedName>
  </definedNames>
  <calcPr calcId="162913"/>
</workbook>
</file>

<file path=xl/calcChain.xml><?xml version="1.0" encoding="utf-8"?>
<calcChain xmlns="http://schemas.openxmlformats.org/spreadsheetml/2006/main">
  <c r="L35" i="2" l="1"/>
  <c r="L34" i="2"/>
  <c r="L31" i="2" s="1"/>
  <c r="L33" i="2"/>
  <c r="L32" i="2"/>
  <c r="K31" i="2"/>
  <c r="J31" i="2"/>
  <c r="I31" i="2"/>
  <c r="H31" i="2"/>
  <c r="G31" i="2"/>
  <c r="F31" i="2"/>
  <c r="E31" i="2"/>
  <c r="D31" i="2"/>
  <c r="L30" i="2"/>
  <c r="L29" i="2"/>
  <c r="L28" i="2"/>
  <c r="L26" i="2" s="1"/>
  <c r="L27" i="2"/>
  <c r="K26" i="2"/>
  <c r="J26" i="2"/>
  <c r="I26" i="2"/>
  <c r="H26" i="2"/>
  <c r="G26" i="2"/>
  <c r="F26" i="2"/>
  <c r="E26" i="2"/>
  <c r="D26" i="2"/>
  <c r="D6" i="2" s="1"/>
  <c r="L25" i="2"/>
  <c r="L24" i="2"/>
  <c r="L23" i="2"/>
  <c r="L22" i="2"/>
  <c r="L21" i="2" s="1"/>
  <c r="K21" i="2"/>
  <c r="J21" i="2"/>
  <c r="I21" i="2"/>
  <c r="I6" i="2" s="1"/>
  <c r="H21" i="2"/>
  <c r="G21" i="2"/>
  <c r="F21" i="2"/>
  <c r="E21" i="2"/>
  <c r="D21" i="2"/>
  <c r="L20" i="2"/>
  <c r="L19" i="2"/>
  <c r="L18" i="2"/>
  <c r="L17" i="2"/>
  <c r="K16" i="2"/>
  <c r="J16" i="2"/>
  <c r="I16" i="2"/>
  <c r="H16" i="2"/>
  <c r="G16" i="2"/>
  <c r="F16" i="2"/>
  <c r="F6" i="2" s="1"/>
  <c r="E16" i="2"/>
  <c r="D16" i="2"/>
  <c r="L16" i="2" s="1"/>
  <c r="L15" i="2"/>
  <c r="L14" i="2"/>
  <c r="L13" i="2"/>
  <c r="L12" i="2"/>
  <c r="L11" i="2" s="1"/>
  <c r="K11" i="2"/>
  <c r="K6" i="2" s="1"/>
  <c r="J11" i="2"/>
  <c r="I11" i="2"/>
  <c r="H11" i="2"/>
  <c r="G11" i="2"/>
  <c r="F11" i="2"/>
  <c r="E11" i="2"/>
  <c r="E6" i="2" s="1"/>
  <c r="D11" i="2"/>
  <c r="L10" i="2"/>
  <c r="K10" i="2"/>
  <c r="J10" i="2"/>
  <c r="I10" i="2"/>
  <c r="H10" i="2"/>
  <c r="G10" i="2"/>
  <c r="F10" i="2"/>
  <c r="E10" i="2"/>
  <c r="D10" i="2"/>
  <c r="L9" i="2"/>
  <c r="K9" i="2"/>
  <c r="J9" i="2"/>
  <c r="I9" i="2"/>
  <c r="H9" i="2"/>
  <c r="G9" i="2"/>
  <c r="F9" i="2"/>
  <c r="E9" i="2"/>
  <c r="D9" i="2"/>
  <c r="K8" i="2"/>
  <c r="J8" i="2"/>
  <c r="I8" i="2"/>
  <c r="H8" i="2"/>
  <c r="G8" i="2"/>
  <c r="F8" i="2"/>
  <c r="E8" i="2"/>
  <c r="D8" i="2"/>
  <c r="K7" i="2"/>
  <c r="J7" i="2"/>
  <c r="I7" i="2"/>
  <c r="H7" i="2"/>
  <c r="G7" i="2"/>
  <c r="F7" i="2"/>
  <c r="E7" i="2"/>
  <c r="D7" i="2"/>
  <c r="J6" i="2"/>
  <c r="H6" i="2"/>
  <c r="G6" i="2"/>
  <c r="N24" i="1"/>
  <c r="N21" i="1" s="1"/>
  <c r="N23" i="1"/>
  <c r="N22" i="1"/>
  <c r="M21" i="1"/>
  <c r="L21" i="1"/>
  <c r="K21" i="1"/>
  <c r="J21" i="1"/>
  <c r="I21" i="1"/>
  <c r="H21" i="1"/>
  <c r="G21" i="1"/>
  <c r="F21" i="1"/>
  <c r="N20" i="1"/>
  <c r="N19" i="1"/>
  <c r="N18" i="1"/>
  <c r="N17" i="1"/>
  <c r="N16" i="1"/>
  <c r="M15" i="1"/>
  <c r="L15" i="1"/>
  <c r="N15" i="1" s="1"/>
  <c r="K15" i="1"/>
  <c r="J15" i="1"/>
  <c r="I15" i="1"/>
  <c r="H15" i="1"/>
  <c r="N14" i="1"/>
  <c r="N13" i="1"/>
  <c r="N12" i="1"/>
  <c r="N11" i="1"/>
  <c r="N10" i="1"/>
  <c r="N9" i="1" s="1"/>
  <c r="N7" i="1" s="1"/>
  <c r="N6" i="1" s="1"/>
  <c r="M9" i="1"/>
  <c r="L9" i="1"/>
  <c r="K9" i="1"/>
  <c r="K7" i="1" s="1"/>
  <c r="K6" i="1" s="1"/>
  <c r="J9" i="1"/>
  <c r="I9" i="1"/>
  <c r="H9" i="1"/>
  <c r="G9" i="1"/>
  <c r="G7" i="1" s="1"/>
  <c r="G6" i="1" s="1"/>
  <c r="F9" i="1"/>
  <c r="N8" i="1"/>
  <c r="M8" i="1"/>
  <c r="L8" i="1"/>
  <c r="K8" i="1"/>
  <c r="J8" i="1"/>
  <c r="I8" i="1"/>
  <c r="H8" i="1"/>
  <c r="H6" i="1" s="1"/>
  <c r="G8" i="1"/>
  <c r="F8" i="1"/>
  <c r="M7" i="1"/>
  <c r="L7" i="1"/>
  <c r="L6" i="1" s="1"/>
  <c r="J7" i="1"/>
  <c r="J6" i="1" s="1"/>
  <c r="I7" i="1"/>
  <c r="I6" i="1" s="1"/>
  <c r="H7" i="1"/>
  <c r="F7" i="1"/>
  <c r="M6" i="1"/>
  <c r="F6" i="1"/>
  <c r="L6" i="2" l="1"/>
  <c r="L7" i="2"/>
  <c r="L8" i="2"/>
</calcChain>
</file>

<file path=xl/sharedStrings.xml><?xml version="1.0" encoding="utf-8"?>
<sst xmlns="http://schemas.openxmlformats.org/spreadsheetml/2006/main" count="118" uniqueCount="59">
  <si>
    <t>Информация о бюджетных ассигнованиях на реализацию государственной программы «Формирование комфортной городской среды в Оренбургской области»</t>
  </si>
  <si>
    <t>№
п/п</t>
  </si>
  <si>
    <t>Наименование государственной программы, структурного элемента государственной программы</t>
  </si>
  <si>
    <t>Главный распорядитель бюджетных средств (ответственный исполнитель, соисполнитель, участник)</t>
  </si>
  <si>
    <t>Код бюджетной классификации</t>
  </si>
  <si>
    <t>Объем финансового обеспечения по годам реализации, тыс. рублей</t>
  </si>
  <si>
    <t>Связь с иными государствен-ными программами Оренбургской области</t>
  </si>
  <si>
    <t>ГРБС</t>
  </si>
  <si>
    <t>ЦСР</t>
  </si>
  <si>
    <t>2023 год</t>
  </si>
  <si>
    <t>2024 год</t>
  </si>
  <si>
    <t>2025 год</t>
  </si>
  <si>
    <t>2026 год</t>
  </si>
  <si>
    <t>2027 год</t>
  </si>
  <si>
    <t>2028 год</t>
  </si>
  <si>
    <t>2029 год</t>
  </si>
  <si>
    <t>2030 год</t>
  </si>
  <si>
    <t>Всего</t>
  </si>
  <si>
    <t>1.</t>
  </si>
  <si>
    <t>Государственная программа "Формирование комфортной городской среды в Оренбургской области"</t>
  </si>
  <si>
    <t>всего, в том числе:</t>
  </si>
  <si>
    <t>Х</t>
  </si>
  <si>
    <t>минстрой</t>
  </si>
  <si>
    <t>минархитектуры</t>
  </si>
  <si>
    <t>2.</t>
  </si>
  <si>
    <t>Региональный проект "Формирование комфортной городской среды (Оренбургская область)"</t>
  </si>
  <si>
    <t>26 1 F2 00000</t>
  </si>
  <si>
    <t>26 1 F2 55550</t>
  </si>
  <si>
    <t>26 1 F2 54240</t>
  </si>
  <si>
    <t>26 1 F2 W4240</t>
  </si>
  <si>
    <t>26 1 F2 А4240</t>
  </si>
  <si>
    <t>3.</t>
  </si>
  <si>
    <t>26 1 И4 00000</t>
  </si>
  <si>
    <t>26 1 И4 55550</t>
  </si>
  <si>
    <t>26 1 И4 54240</t>
  </si>
  <si>
    <t>26 1 И4 А4240</t>
  </si>
  <si>
    <t>4.</t>
  </si>
  <si>
    <t>Комплекс процессных мероприятий «Пространственное развитие территорий населенных пунктов и формирование рациональной планировочной структуры городов»</t>
  </si>
  <si>
    <t>26 4 01 94620</t>
  </si>
  <si>
    <t>5.</t>
  </si>
  <si>
    <t>Комплекс процессных мероприятий «Создание комфортной городской среды территорий опережающего социально-экономического развития территорий»</t>
  </si>
  <si>
    <t>26 4 02 81660</t>
  </si>
  <si>
    <t>6.</t>
  </si>
  <si>
    <t>Комплекс процессных мероприятий «Благоустройство общественных и дворовых территорий муниципальных образований Оренбургской области»</t>
  </si>
  <si>
    <t>26 4 03 00000</t>
  </si>
  <si>
    <t>26 4 03 81810</t>
  </si>
  <si>
    <t>26 4 03 81850</t>
  </si>
  <si>
    <t>26 4 03 R6160</t>
  </si>
  <si>
    <t xml:space="preserve"> </t>
  </si>
  <si>
    <t>Информация о финансовом обеспечении государственной программы за счет средств областного бюджета, средств государственных внебюджетных фондов и прогнозная оценка привлекаемых средств на реализацию государственной программы «Формирование комфортной городской среды в Оренбургской области»</t>
  </si>
  <si>
    <t>Источник финансового обеспечения</t>
  </si>
  <si>
    <t>(всего), в том числе:</t>
  </si>
  <si>
    <t>федеральный бюджет</t>
  </si>
  <si>
    <t>областной бюджет</t>
  </si>
  <si>
    <t>государственные внебюджетные фонды</t>
  </si>
  <si>
    <t>внебюджетные источники</t>
  </si>
  <si>
    <t>Региональный проект "Формирование комфортной городской среды"</t>
  </si>
  <si>
    <t>Приложение № 5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</si>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</sst>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tabSelected="1" zoomScale="80" workbookViewId="0">
      <selection activeCell="T9" sqref="T9"/>
    </sheetView>
  </sheetViews>
  <sheetFormatPr defaultRowHeight="15" x14ac:dyDescent="0.25"/>
  <cols>
    <col min="1" max="1" width="6.7109375" customWidth="1"/>
    <col min="2" max="2" width="31.7109375" customWidth="1"/>
    <col min="3" max="3" width="21.85546875" customWidth="1"/>
    <col min="4" max="4" width="10.28515625" customWidth="1"/>
    <col min="5" max="5" width="21.28515625" customWidth="1"/>
    <col min="6" max="14" width="12.28515625" customWidth="1"/>
    <col min="15" max="15" width="16" customWidth="1"/>
  </cols>
  <sheetData>
    <row r="1" spans="1:15" ht="29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4" t="s">
        <v>58</v>
      </c>
      <c r="M1" s="35"/>
      <c r="N1" s="35"/>
      <c r="O1" s="35"/>
    </row>
    <row r="2" spans="1:15" ht="18.75" x14ac:dyDescent="0.3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75" customHeight="1" x14ac:dyDescent="0.25">
      <c r="A4" s="14" t="s">
        <v>1</v>
      </c>
      <c r="B4" s="14" t="s">
        <v>2</v>
      </c>
      <c r="C4" s="14" t="s">
        <v>3</v>
      </c>
      <c r="D4" s="15" t="s">
        <v>4</v>
      </c>
      <c r="E4" s="15"/>
      <c r="F4" s="15" t="s">
        <v>5</v>
      </c>
      <c r="G4" s="15"/>
      <c r="H4" s="15"/>
      <c r="I4" s="15"/>
      <c r="J4" s="15"/>
      <c r="K4" s="15"/>
      <c r="L4" s="15"/>
      <c r="M4" s="15"/>
      <c r="N4" s="15"/>
      <c r="O4" s="14" t="s">
        <v>6</v>
      </c>
    </row>
    <row r="5" spans="1:15" ht="32.25" customHeight="1" x14ac:dyDescent="0.25">
      <c r="A5" s="15"/>
      <c r="B5" s="14"/>
      <c r="C5" s="14"/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3" t="s">
        <v>15</v>
      </c>
      <c r="M5" s="3" t="s">
        <v>16</v>
      </c>
      <c r="N5" s="3" t="s">
        <v>17</v>
      </c>
      <c r="O5" s="14"/>
    </row>
    <row r="6" spans="1:15" ht="27" customHeight="1" x14ac:dyDescent="0.25">
      <c r="A6" s="15" t="s">
        <v>18</v>
      </c>
      <c r="B6" s="16" t="s">
        <v>19</v>
      </c>
      <c r="C6" s="5" t="s">
        <v>20</v>
      </c>
      <c r="D6" s="3" t="s">
        <v>21</v>
      </c>
      <c r="E6" s="3" t="s">
        <v>21</v>
      </c>
      <c r="F6" s="6">
        <f>F7+F8</f>
        <v>1424245.2000000002</v>
      </c>
      <c r="G6" s="6">
        <f>G7+G8</f>
        <v>2304017.2999999998</v>
      </c>
      <c r="H6" s="6">
        <f>H7+H8</f>
        <v>966290.3</v>
      </c>
      <c r="I6" s="6">
        <f t="shared" ref="I6:M6" si="0">I7+I8</f>
        <v>519937.5</v>
      </c>
      <c r="J6" s="6">
        <f t="shared" si="0"/>
        <v>500103.3</v>
      </c>
      <c r="K6" s="6">
        <f t="shared" si="0"/>
        <v>22383.8</v>
      </c>
      <c r="L6" s="6">
        <f t="shared" si="0"/>
        <v>22383.8</v>
      </c>
      <c r="M6" s="6">
        <f t="shared" si="0"/>
        <v>22383.8</v>
      </c>
      <c r="N6" s="6">
        <f>N7+N8</f>
        <v>5781745</v>
      </c>
      <c r="O6" s="7"/>
    </row>
    <row r="7" spans="1:15" ht="26.25" customHeight="1" x14ac:dyDescent="0.25">
      <c r="A7" s="15"/>
      <c r="B7" s="16"/>
      <c r="C7" s="5" t="s">
        <v>22</v>
      </c>
      <c r="D7" s="3">
        <v>851</v>
      </c>
      <c r="E7" s="3" t="s">
        <v>21</v>
      </c>
      <c r="F7" s="6">
        <f>F9+F20</f>
        <v>1409158.7000000002</v>
      </c>
      <c r="G7" s="6">
        <f>G9+G20+G21</f>
        <v>2288930.7999999998</v>
      </c>
      <c r="H7" s="6">
        <f>H15</f>
        <v>943906.5</v>
      </c>
      <c r="I7" s="6">
        <f t="shared" ref="I7:J7" si="1">I15</f>
        <v>497553.7</v>
      </c>
      <c r="J7" s="6">
        <f t="shared" si="1"/>
        <v>477719.5</v>
      </c>
      <c r="K7" s="6">
        <f t="shared" ref="K7:M7" si="2">K9+K20</f>
        <v>0</v>
      </c>
      <c r="L7" s="6">
        <f t="shared" si="2"/>
        <v>0</v>
      </c>
      <c r="M7" s="6">
        <f t="shared" si="2"/>
        <v>0</v>
      </c>
      <c r="N7" s="6">
        <f>N9+N20+N21+N15</f>
        <v>5617269.2000000002</v>
      </c>
      <c r="O7" s="7"/>
    </row>
    <row r="8" spans="1:15" ht="28.5" customHeight="1" x14ac:dyDescent="0.25">
      <c r="A8" s="15"/>
      <c r="B8" s="16"/>
      <c r="C8" s="5" t="s">
        <v>23</v>
      </c>
      <c r="D8" s="3">
        <v>827</v>
      </c>
      <c r="E8" s="3" t="s">
        <v>21</v>
      </c>
      <c r="F8" s="6">
        <f>F19</f>
        <v>15086.5</v>
      </c>
      <c r="G8" s="6">
        <f t="shared" ref="G8:N8" si="3">G19</f>
        <v>15086.5</v>
      </c>
      <c r="H8" s="6">
        <f t="shared" si="3"/>
        <v>22383.8</v>
      </c>
      <c r="I8" s="6">
        <f t="shared" si="3"/>
        <v>22383.8</v>
      </c>
      <c r="J8" s="6">
        <f t="shared" si="3"/>
        <v>22383.8</v>
      </c>
      <c r="K8" s="6">
        <f t="shared" si="3"/>
        <v>22383.8</v>
      </c>
      <c r="L8" s="6">
        <f t="shared" si="3"/>
        <v>22383.8</v>
      </c>
      <c r="M8" s="6">
        <f t="shared" si="3"/>
        <v>22383.8</v>
      </c>
      <c r="N8" s="6">
        <f t="shared" si="3"/>
        <v>164475.79999999999</v>
      </c>
      <c r="O8" s="6"/>
    </row>
    <row r="9" spans="1:15" ht="28.5" customHeight="1" x14ac:dyDescent="0.25">
      <c r="A9" s="17" t="s">
        <v>24</v>
      </c>
      <c r="B9" s="20" t="s">
        <v>25</v>
      </c>
      <c r="C9" s="17" t="s">
        <v>22</v>
      </c>
      <c r="D9" s="3">
        <v>851</v>
      </c>
      <c r="E9" s="3" t="s">
        <v>26</v>
      </c>
      <c r="F9" s="6">
        <f>SUM(F10:F12)</f>
        <v>988528.70000000007</v>
      </c>
      <c r="G9" s="6">
        <f>SUM(G10:G14)</f>
        <v>652830.79999999993</v>
      </c>
      <c r="H9" s="6">
        <f t="shared" ref="H9:M9" si="4">SUM(H10:H12)</f>
        <v>0</v>
      </c>
      <c r="I9" s="6">
        <f t="shared" si="4"/>
        <v>0</v>
      </c>
      <c r="J9" s="6">
        <f t="shared" si="4"/>
        <v>0</v>
      </c>
      <c r="K9" s="6">
        <f t="shared" si="4"/>
        <v>0</v>
      </c>
      <c r="L9" s="6">
        <f t="shared" si="4"/>
        <v>0</v>
      </c>
      <c r="M9" s="6">
        <f t="shared" si="4"/>
        <v>0</v>
      </c>
      <c r="N9" s="6">
        <f>SUM(N10:N14)</f>
        <v>1641359.5</v>
      </c>
      <c r="O9" s="7"/>
    </row>
    <row r="10" spans="1:15" ht="30.75" customHeight="1" x14ac:dyDescent="0.25">
      <c r="A10" s="18"/>
      <c r="B10" s="21"/>
      <c r="C10" s="18"/>
      <c r="D10" s="3">
        <v>851</v>
      </c>
      <c r="E10" s="3" t="s">
        <v>27</v>
      </c>
      <c r="F10" s="6">
        <v>554492.9</v>
      </c>
      <c r="G10" s="6">
        <v>492210.7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ref="N10:N24" si="5">SUM(F10:M10)</f>
        <v>1046703.6000000001</v>
      </c>
      <c r="O10" s="7"/>
    </row>
    <row r="11" spans="1:15" ht="24" customHeight="1" x14ac:dyDescent="0.25">
      <c r="A11" s="18"/>
      <c r="B11" s="21"/>
      <c r="C11" s="18"/>
      <c r="D11" s="3">
        <v>851</v>
      </c>
      <c r="E11" s="3" t="s">
        <v>28</v>
      </c>
      <c r="F11" s="6">
        <v>401078.2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5"/>
        <v>401078.2</v>
      </c>
      <c r="O11" s="7"/>
    </row>
    <row r="12" spans="1:15" ht="30" customHeight="1" x14ac:dyDescent="0.25">
      <c r="A12" s="18"/>
      <c r="B12" s="21"/>
      <c r="C12" s="18"/>
      <c r="D12" s="3">
        <v>851</v>
      </c>
      <c r="E12" s="3" t="s">
        <v>29</v>
      </c>
      <c r="F12" s="6">
        <v>32957.599999999999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5"/>
        <v>32957.599999999999</v>
      </c>
      <c r="O12" s="7"/>
    </row>
    <row r="13" spans="1:15" ht="30" customHeight="1" x14ac:dyDescent="0.25">
      <c r="A13" s="18"/>
      <c r="B13" s="21"/>
      <c r="C13" s="18"/>
      <c r="D13" s="3">
        <v>851</v>
      </c>
      <c r="E13" s="3" t="s">
        <v>28</v>
      </c>
      <c r="F13" s="6">
        <v>0</v>
      </c>
      <c r="G13" s="6">
        <v>146230.39999999999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5"/>
        <v>146230.39999999999</v>
      </c>
      <c r="O13" s="7"/>
    </row>
    <row r="14" spans="1:15" ht="30" customHeight="1" x14ac:dyDescent="0.25">
      <c r="A14" s="19"/>
      <c r="B14" s="22"/>
      <c r="C14" s="19"/>
      <c r="D14" s="3">
        <v>851</v>
      </c>
      <c r="E14" s="3" t="s">
        <v>30</v>
      </c>
      <c r="F14" s="6">
        <v>0</v>
      </c>
      <c r="G14" s="6">
        <v>14389.7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5"/>
        <v>14389.7</v>
      </c>
      <c r="O14" s="7"/>
    </row>
    <row r="15" spans="1:15" ht="30" customHeight="1" x14ac:dyDescent="0.25">
      <c r="A15" s="17" t="s">
        <v>31</v>
      </c>
      <c r="B15" s="20" t="s">
        <v>25</v>
      </c>
      <c r="C15" s="17" t="s">
        <v>22</v>
      </c>
      <c r="D15" s="3">
        <v>851</v>
      </c>
      <c r="E15" s="3" t="s">
        <v>32</v>
      </c>
      <c r="F15" s="6">
        <v>0</v>
      </c>
      <c r="G15" s="6">
        <v>0</v>
      </c>
      <c r="H15" s="6">
        <f>H16+H17+H18</f>
        <v>943906.5</v>
      </c>
      <c r="I15" s="6">
        <f t="shared" ref="I15:M15" si="6">I16+I17+I18</f>
        <v>497553.7</v>
      </c>
      <c r="J15" s="6">
        <f t="shared" si="6"/>
        <v>477719.5</v>
      </c>
      <c r="K15" s="6">
        <f t="shared" si="6"/>
        <v>0</v>
      </c>
      <c r="L15" s="6">
        <f t="shared" si="6"/>
        <v>0</v>
      </c>
      <c r="M15" s="6">
        <f t="shared" si="6"/>
        <v>0</v>
      </c>
      <c r="N15" s="6">
        <f t="shared" si="5"/>
        <v>1919179.7</v>
      </c>
      <c r="O15" s="7"/>
    </row>
    <row r="16" spans="1:15" ht="30" customHeight="1" x14ac:dyDescent="0.25">
      <c r="A16" s="18"/>
      <c r="B16" s="21"/>
      <c r="C16" s="18"/>
      <c r="D16" s="3">
        <v>851</v>
      </c>
      <c r="E16" s="3" t="s">
        <v>33</v>
      </c>
      <c r="F16" s="6">
        <v>0</v>
      </c>
      <c r="G16" s="6">
        <v>0</v>
      </c>
      <c r="H16" s="6">
        <v>517809.2</v>
      </c>
      <c r="I16" s="6">
        <v>497553.7</v>
      </c>
      <c r="J16" s="6">
        <v>477719.5</v>
      </c>
      <c r="K16" s="6">
        <v>0</v>
      </c>
      <c r="L16" s="6">
        <v>0</v>
      </c>
      <c r="M16" s="6">
        <v>0</v>
      </c>
      <c r="N16" s="6">
        <f t="shared" si="5"/>
        <v>1493082.4</v>
      </c>
      <c r="O16" s="7"/>
    </row>
    <row r="17" spans="1:20" ht="30" customHeight="1" x14ac:dyDescent="0.25">
      <c r="A17" s="18"/>
      <c r="B17" s="21"/>
      <c r="C17" s="18"/>
      <c r="D17" s="3">
        <v>851</v>
      </c>
      <c r="E17" s="3" t="s">
        <v>34</v>
      </c>
      <c r="F17" s="6">
        <v>0</v>
      </c>
      <c r="G17" s="6">
        <v>0</v>
      </c>
      <c r="H17" s="6">
        <v>345055.6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5"/>
        <v>345055.6</v>
      </c>
      <c r="O17" s="7"/>
    </row>
    <row r="18" spans="1:20" ht="30" customHeight="1" x14ac:dyDescent="0.25">
      <c r="A18" s="19"/>
      <c r="B18" s="22"/>
      <c r="C18" s="19"/>
      <c r="D18" s="3">
        <v>851</v>
      </c>
      <c r="E18" s="3" t="s">
        <v>35</v>
      </c>
      <c r="F18" s="6">
        <v>0</v>
      </c>
      <c r="G18" s="6">
        <v>0</v>
      </c>
      <c r="H18" s="6">
        <v>81041.7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5"/>
        <v>81041.7</v>
      </c>
      <c r="O18" s="7"/>
    </row>
    <row r="19" spans="1:20" ht="126" x14ac:dyDescent="0.25">
      <c r="A19" s="3" t="s">
        <v>36</v>
      </c>
      <c r="B19" s="8" t="s">
        <v>37</v>
      </c>
      <c r="C19" s="3" t="s">
        <v>23</v>
      </c>
      <c r="D19" s="3">
        <v>827</v>
      </c>
      <c r="E19" s="3" t="s">
        <v>38</v>
      </c>
      <c r="F19" s="6">
        <v>15086.5</v>
      </c>
      <c r="G19" s="9">
        <v>15086.5</v>
      </c>
      <c r="H19" s="6">
        <v>22383.8</v>
      </c>
      <c r="I19" s="6">
        <v>22383.8</v>
      </c>
      <c r="J19" s="6">
        <v>22383.8</v>
      </c>
      <c r="K19" s="6">
        <v>22383.8</v>
      </c>
      <c r="L19" s="6">
        <v>22383.8</v>
      </c>
      <c r="M19" s="6">
        <v>22383.8</v>
      </c>
      <c r="N19" s="6">
        <f t="shared" si="5"/>
        <v>164475.79999999999</v>
      </c>
      <c r="O19" s="7"/>
      <c r="T19" s="10"/>
    </row>
    <row r="20" spans="1:20" ht="100.5" customHeight="1" x14ac:dyDescent="0.25">
      <c r="A20" s="3" t="s">
        <v>39</v>
      </c>
      <c r="B20" s="8" t="s">
        <v>40</v>
      </c>
      <c r="C20" s="3" t="s">
        <v>22</v>
      </c>
      <c r="D20" s="3">
        <v>851</v>
      </c>
      <c r="E20" s="3" t="s">
        <v>41</v>
      </c>
      <c r="F20" s="6">
        <v>420630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5"/>
        <v>420630</v>
      </c>
      <c r="O20" s="7"/>
    </row>
    <row r="21" spans="1:20" ht="39" customHeight="1" x14ac:dyDescent="0.25">
      <c r="A21" s="17" t="s">
        <v>42</v>
      </c>
      <c r="B21" s="23" t="s">
        <v>43</v>
      </c>
      <c r="C21" s="17" t="s">
        <v>22</v>
      </c>
      <c r="D21" s="3">
        <v>851</v>
      </c>
      <c r="E21" s="3" t="s">
        <v>44</v>
      </c>
      <c r="F21" s="6">
        <f>SUM(F22:F23)</f>
        <v>0</v>
      </c>
      <c r="G21" s="6">
        <f>SUM(G22:G24)</f>
        <v>1636100</v>
      </c>
      <c r="H21" s="6">
        <f t="shared" ref="H21:M21" si="7">SUM(H22:H23)</f>
        <v>0</v>
      </c>
      <c r="I21" s="6">
        <f t="shared" si="7"/>
        <v>0</v>
      </c>
      <c r="J21" s="6">
        <f t="shared" si="7"/>
        <v>0</v>
      </c>
      <c r="K21" s="6">
        <f t="shared" si="7"/>
        <v>0</v>
      </c>
      <c r="L21" s="6">
        <f t="shared" si="7"/>
        <v>0</v>
      </c>
      <c r="M21" s="6">
        <f t="shared" si="7"/>
        <v>0</v>
      </c>
      <c r="N21" s="6">
        <f>SUM(N22:N24)</f>
        <v>1636100</v>
      </c>
      <c r="O21" s="7"/>
    </row>
    <row r="22" spans="1:20" ht="44.25" customHeight="1" x14ac:dyDescent="0.25">
      <c r="A22" s="18"/>
      <c r="B22" s="24"/>
      <c r="C22" s="18"/>
      <c r="D22" s="3">
        <v>851</v>
      </c>
      <c r="E22" s="3" t="s">
        <v>45</v>
      </c>
      <c r="F22" s="6">
        <v>0</v>
      </c>
      <c r="G22" s="6">
        <v>136100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f t="shared" si="5"/>
        <v>136100</v>
      </c>
      <c r="O22" s="7"/>
    </row>
    <row r="23" spans="1:20" ht="42.75" customHeight="1" x14ac:dyDescent="0.25">
      <c r="A23" s="18"/>
      <c r="B23" s="24"/>
      <c r="C23" s="18"/>
      <c r="D23" s="3">
        <v>851</v>
      </c>
      <c r="E23" s="3" t="s">
        <v>46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f t="shared" si="5"/>
        <v>0</v>
      </c>
      <c r="O23" s="11"/>
    </row>
    <row r="24" spans="1:20" ht="39" customHeight="1" x14ac:dyDescent="0.25">
      <c r="A24" s="19"/>
      <c r="B24" s="25"/>
      <c r="C24" s="19"/>
      <c r="D24" s="3">
        <v>851</v>
      </c>
      <c r="E24" s="3" t="s">
        <v>47</v>
      </c>
      <c r="F24" s="6">
        <v>0</v>
      </c>
      <c r="G24" s="6">
        <v>1500000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f t="shared" si="5"/>
        <v>1500000</v>
      </c>
      <c r="O24" s="11"/>
    </row>
    <row r="25" spans="1:20" ht="15" customHeight="1" x14ac:dyDescent="0.25">
      <c r="F25" s="12"/>
      <c r="G25" s="12"/>
      <c r="H25" s="12"/>
      <c r="I25" s="12"/>
      <c r="J25" s="12"/>
      <c r="K25" s="12"/>
      <c r="L25" s="12"/>
      <c r="M25" s="12"/>
      <c r="N25" s="12"/>
    </row>
    <row r="26" spans="1:20" ht="15" customHeight="1" x14ac:dyDescent="0.25">
      <c r="F26" s="12"/>
      <c r="G26" s="12"/>
      <c r="H26" s="12"/>
      <c r="I26" s="12"/>
      <c r="J26" s="12" t="s">
        <v>48</v>
      </c>
      <c r="K26" s="12"/>
      <c r="L26" s="12"/>
      <c r="M26" s="12"/>
      <c r="N26" s="12"/>
    </row>
  </sheetData>
  <mergeCells count="19">
    <mergeCell ref="A15:A18"/>
    <mergeCell ref="B15:B18"/>
    <mergeCell ref="C15:C18"/>
    <mergeCell ref="A21:A24"/>
    <mergeCell ref="B21:B24"/>
    <mergeCell ref="C21:C24"/>
    <mergeCell ref="A6:A8"/>
    <mergeCell ref="B6:B8"/>
    <mergeCell ref="A9:A14"/>
    <mergeCell ref="B9:B14"/>
    <mergeCell ref="C9:C14"/>
    <mergeCell ref="L1:O1"/>
    <mergeCell ref="A2:O2"/>
    <mergeCell ref="A4:A5"/>
    <mergeCell ref="B4:B5"/>
    <mergeCell ref="C4:C5"/>
    <mergeCell ref="D4:E4"/>
    <mergeCell ref="F4:N4"/>
    <mergeCell ref="O4:O5"/>
  </mergeCells>
  <pageMargins left="0.70866141732283472" right="0.70866141732283472" top="0.35433070866141736" bottom="0.15748031496062992" header="0" footer="0"/>
  <pageSetup paperSize="9" scale="5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view="pageBreakPreview" workbookViewId="0">
      <selection activeCell="H7" sqref="H7"/>
    </sheetView>
  </sheetViews>
  <sheetFormatPr defaultRowHeight="15" x14ac:dyDescent="0.25"/>
  <cols>
    <col min="1" max="1" width="6.7109375" customWidth="1"/>
    <col min="2" max="2" width="31.7109375" customWidth="1"/>
    <col min="3" max="3" width="28.28515625" customWidth="1"/>
    <col min="4" max="4" width="15.5703125" customWidth="1"/>
    <col min="5" max="5" width="15.42578125" customWidth="1"/>
    <col min="6" max="11" width="12.28515625" customWidth="1"/>
    <col min="12" max="12" width="16" customWidth="1"/>
    <col min="13" max="13" width="15.42578125" customWidth="1"/>
  </cols>
  <sheetData>
    <row r="1" spans="1:13" ht="25.5" customHeight="1" x14ac:dyDescent="0.25">
      <c r="J1" s="32" t="s">
        <v>57</v>
      </c>
      <c r="K1" s="33"/>
      <c r="L1" s="33"/>
      <c r="M1" s="33"/>
    </row>
    <row r="2" spans="1:13" ht="59.25" customHeight="1" x14ac:dyDescent="0.3">
      <c r="A2" s="26" t="s">
        <v>49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75" customHeight="1" x14ac:dyDescent="0.25">
      <c r="A4" s="14" t="s">
        <v>1</v>
      </c>
      <c r="B4" s="14" t="s">
        <v>2</v>
      </c>
      <c r="C4" s="14" t="s">
        <v>50</v>
      </c>
      <c r="D4" s="15" t="s">
        <v>5</v>
      </c>
      <c r="E4" s="15"/>
      <c r="F4" s="15"/>
      <c r="G4" s="15"/>
      <c r="H4" s="15"/>
      <c r="I4" s="15"/>
      <c r="J4" s="15"/>
      <c r="K4" s="15"/>
      <c r="L4" s="15"/>
      <c r="M4" s="14" t="s">
        <v>6</v>
      </c>
    </row>
    <row r="5" spans="1:13" ht="32.25" customHeight="1" x14ac:dyDescent="0.25">
      <c r="A5" s="15"/>
      <c r="B5" s="14"/>
      <c r="C5" s="14"/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14"/>
    </row>
    <row r="6" spans="1:13" ht="27" customHeight="1" x14ac:dyDescent="0.25">
      <c r="A6" s="15" t="s">
        <v>18</v>
      </c>
      <c r="B6" s="16" t="s">
        <v>19</v>
      </c>
      <c r="C6" s="5" t="s">
        <v>51</v>
      </c>
      <c r="D6" s="6">
        <f t="shared" ref="D6:D10" si="0">D11+D21+D26</f>
        <v>1424245.2000000002</v>
      </c>
      <c r="E6" s="6">
        <f t="shared" ref="E6:E10" si="1">E11+E21+E31</f>
        <v>2304017.2999999998</v>
      </c>
      <c r="F6" s="6">
        <f t="shared" ref="F6:H10" si="2">F16+F21+F26</f>
        <v>966290.3</v>
      </c>
      <c r="G6" s="6">
        <f t="shared" si="2"/>
        <v>519937.5</v>
      </c>
      <c r="H6" s="6">
        <f t="shared" si="2"/>
        <v>500103.3</v>
      </c>
      <c r="I6" s="6">
        <f t="shared" ref="I6:K10" si="3">I11+I21+I26</f>
        <v>22383.8</v>
      </c>
      <c r="J6" s="6">
        <f t="shared" si="3"/>
        <v>22383.8</v>
      </c>
      <c r="K6" s="6">
        <f t="shared" si="3"/>
        <v>22383.8</v>
      </c>
      <c r="L6" s="6">
        <f t="shared" ref="L6:L8" si="4">L11+L21+L26+L31+L16</f>
        <v>5781745</v>
      </c>
      <c r="M6" s="11"/>
    </row>
    <row r="7" spans="1:13" ht="26.25" customHeight="1" x14ac:dyDescent="0.25">
      <c r="A7" s="15"/>
      <c r="B7" s="16"/>
      <c r="C7" s="5" t="s">
        <v>52</v>
      </c>
      <c r="D7" s="6">
        <f t="shared" si="0"/>
        <v>933391.3</v>
      </c>
      <c r="E7" s="6">
        <f t="shared" si="1"/>
        <v>2102290.2000000002</v>
      </c>
      <c r="F7" s="6">
        <f t="shared" si="2"/>
        <v>843879.8</v>
      </c>
      <c r="G7" s="6">
        <f t="shared" si="2"/>
        <v>482627</v>
      </c>
      <c r="H7" s="6">
        <f t="shared" si="2"/>
        <v>463387.9</v>
      </c>
      <c r="I7" s="6">
        <f t="shared" si="3"/>
        <v>0</v>
      </c>
      <c r="J7" s="6">
        <f t="shared" si="3"/>
        <v>0</v>
      </c>
      <c r="K7" s="6">
        <f t="shared" si="3"/>
        <v>0</v>
      </c>
      <c r="L7" s="6">
        <f t="shared" si="4"/>
        <v>4825576.2</v>
      </c>
      <c r="M7" s="11"/>
    </row>
    <row r="8" spans="1:13" ht="26.25" customHeight="1" x14ac:dyDescent="0.25">
      <c r="A8" s="15"/>
      <c r="B8" s="16"/>
      <c r="C8" s="5" t="s">
        <v>53</v>
      </c>
      <c r="D8" s="6">
        <f t="shared" si="0"/>
        <v>490853.9</v>
      </c>
      <c r="E8" s="6">
        <f t="shared" si="1"/>
        <v>201727.1</v>
      </c>
      <c r="F8" s="6">
        <f t="shared" si="2"/>
        <v>122410.5</v>
      </c>
      <c r="G8" s="6">
        <f t="shared" si="2"/>
        <v>37310.5</v>
      </c>
      <c r="H8" s="6">
        <f t="shared" si="2"/>
        <v>36715.4</v>
      </c>
      <c r="I8" s="6">
        <f t="shared" si="3"/>
        <v>22383.8</v>
      </c>
      <c r="J8" s="6">
        <f t="shared" si="3"/>
        <v>22383.8</v>
      </c>
      <c r="K8" s="6">
        <f t="shared" si="3"/>
        <v>22383.8</v>
      </c>
      <c r="L8" s="6">
        <f t="shared" si="4"/>
        <v>956168.8</v>
      </c>
      <c r="M8" s="11"/>
    </row>
    <row r="9" spans="1:13" ht="35.25" customHeight="1" x14ac:dyDescent="0.25">
      <c r="A9" s="15"/>
      <c r="B9" s="16"/>
      <c r="C9" s="4" t="s">
        <v>54</v>
      </c>
      <c r="D9" s="6">
        <f t="shared" si="0"/>
        <v>0</v>
      </c>
      <c r="E9" s="6">
        <f t="shared" si="1"/>
        <v>0</v>
      </c>
      <c r="F9" s="6">
        <f t="shared" si="2"/>
        <v>0</v>
      </c>
      <c r="G9" s="6">
        <f t="shared" si="2"/>
        <v>0</v>
      </c>
      <c r="H9" s="6">
        <f t="shared" si="2"/>
        <v>0</v>
      </c>
      <c r="I9" s="6">
        <f t="shared" si="3"/>
        <v>0</v>
      </c>
      <c r="J9" s="6">
        <f t="shared" si="3"/>
        <v>0</v>
      </c>
      <c r="K9" s="6">
        <f t="shared" si="3"/>
        <v>0</v>
      </c>
      <c r="L9" s="6">
        <f t="shared" ref="L9:L10" si="5">L14+L24+L29</f>
        <v>0</v>
      </c>
      <c r="M9" s="11"/>
    </row>
    <row r="10" spans="1:13" ht="28.5" customHeight="1" x14ac:dyDescent="0.25">
      <c r="A10" s="15"/>
      <c r="B10" s="16"/>
      <c r="C10" s="5" t="s">
        <v>55</v>
      </c>
      <c r="D10" s="6">
        <f t="shared" si="0"/>
        <v>0</v>
      </c>
      <c r="E10" s="6">
        <f t="shared" si="1"/>
        <v>0</v>
      </c>
      <c r="F10" s="6">
        <f t="shared" si="2"/>
        <v>0</v>
      </c>
      <c r="G10" s="6">
        <f t="shared" si="2"/>
        <v>0</v>
      </c>
      <c r="H10" s="6">
        <f t="shared" si="2"/>
        <v>0</v>
      </c>
      <c r="I10" s="6">
        <f t="shared" si="3"/>
        <v>0</v>
      </c>
      <c r="J10" s="6">
        <f t="shared" si="3"/>
        <v>0</v>
      </c>
      <c r="K10" s="6">
        <f t="shared" si="3"/>
        <v>0</v>
      </c>
      <c r="L10" s="6">
        <f t="shared" si="5"/>
        <v>0</v>
      </c>
      <c r="M10" s="11"/>
    </row>
    <row r="11" spans="1:13" ht="28.5" customHeight="1" x14ac:dyDescent="0.25">
      <c r="A11" s="15" t="s">
        <v>24</v>
      </c>
      <c r="B11" s="16" t="s">
        <v>25</v>
      </c>
      <c r="C11" s="5" t="s">
        <v>51</v>
      </c>
      <c r="D11" s="6">
        <f>SUM(D12:D15)</f>
        <v>988528.70000000007</v>
      </c>
      <c r="E11" s="6">
        <f t="shared" ref="E11:L31" si="6">SUM(E12:E15)</f>
        <v>652830.79999999993</v>
      </c>
      <c r="F11" s="6">
        <f t="shared" si="6"/>
        <v>0</v>
      </c>
      <c r="G11" s="6">
        <f t="shared" si="6"/>
        <v>0</v>
      </c>
      <c r="H11" s="6">
        <f t="shared" si="6"/>
        <v>0</v>
      </c>
      <c r="I11" s="6">
        <f t="shared" si="6"/>
        <v>0</v>
      </c>
      <c r="J11" s="6">
        <f t="shared" si="6"/>
        <v>0</v>
      </c>
      <c r="K11" s="6">
        <f t="shared" si="6"/>
        <v>0</v>
      </c>
      <c r="L11" s="6">
        <f>SUM(L12:L15)</f>
        <v>1641359.5</v>
      </c>
      <c r="M11" s="11"/>
    </row>
    <row r="12" spans="1:13" ht="30.75" customHeight="1" x14ac:dyDescent="0.25">
      <c r="A12" s="15"/>
      <c r="B12" s="16"/>
      <c r="C12" s="5" t="s">
        <v>52</v>
      </c>
      <c r="D12" s="6">
        <v>933391.3</v>
      </c>
      <c r="E12" s="6">
        <v>617290.19999999995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f t="shared" ref="L12:L30" si="7">SUM(D12:K12)</f>
        <v>1550681.5</v>
      </c>
      <c r="M12" s="11"/>
    </row>
    <row r="13" spans="1:13" ht="24" customHeight="1" x14ac:dyDescent="0.25">
      <c r="A13" s="15"/>
      <c r="B13" s="16"/>
      <c r="C13" s="5" t="s">
        <v>53</v>
      </c>
      <c r="D13" s="6">
        <v>55137.4</v>
      </c>
      <c r="E13" s="6">
        <v>35540.6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f t="shared" si="7"/>
        <v>90678</v>
      </c>
      <c r="M13" s="11"/>
    </row>
    <row r="14" spans="1:13" ht="30" customHeight="1" x14ac:dyDescent="0.25">
      <c r="A14" s="15"/>
      <c r="B14" s="16"/>
      <c r="C14" s="4" t="s">
        <v>54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f t="shared" si="7"/>
        <v>0</v>
      </c>
      <c r="M14" s="11"/>
    </row>
    <row r="15" spans="1:13" ht="22.5" customHeight="1" x14ac:dyDescent="0.25">
      <c r="A15" s="15"/>
      <c r="B15" s="16"/>
      <c r="C15" s="5" t="s">
        <v>55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f t="shared" si="7"/>
        <v>0</v>
      </c>
      <c r="M15" s="11"/>
    </row>
    <row r="16" spans="1:13" ht="22.5" customHeight="1" x14ac:dyDescent="0.25">
      <c r="A16" s="17" t="s">
        <v>31</v>
      </c>
      <c r="B16" s="20" t="s">
        <v>56</v>
      </c>
      <c r="C16" s="5" t="s">
        <v>51</v>
      </c>
      <c r="D16" s="6">
        <f t="shared" ref="D16:E31" si="8">SUM(D17:D20)</f>
        <v>0</v>
      </c>
      <c r="E16" s="6">
        <f t="shared" si="8"/>
        <v>0</v>
      </c>
      <c r="F16" s="6">
        <f>SUM(F17:F20)</f>
        <v>943906.5</v>
      </c>
      <c r="G16" s="6">
        <f>SUM(G17:G20)</f>
        <v>497553.7</v>
      </c>
      <c r="H16" s="6">
        <f>SUM(H17:H20)</f>
        <v>477719.5</v>
      </c>
      <c r="I16" s="6">
        <f t="shared" ref="I16:K16" si="9">SUM(I17:I20)</f>
        <v>0</v>
      </c>
      <c r="J16" s="6">
        <f t="shared" si="9"/>
        <v>0</v>
      </c>
      <c r="K16" s="6">
        <f t="shared" si="9"/>
        <v>0</v>
      </c>
      <c r="L16" s="6">
        <f t="shared" si="7"/>
        <v>1919179.7</v>
      </c>
      <c r="M16" s="11"/>
    </row>
    <row r="17" spans="1:13" ht="22.5" customHeight="1" x14ac:dyDescent="0.25">
      <c r="A17" s="18"/>
      <c r="B17" s="21"/>
      <c r="C17" s="5" t="s">
        <v>52</v>
      </c>
      <c r="D17" s="6">
        <v>0</v>
      </c>
      <c r="E17" s="6">
        <v>0</v>
      </c>
      <c r="F17" s="6">
        <v>843879.8</v>
      </c>
      <c r="G17" s="6">
        <v>482627</v>
      </c>
      <c r="H17" s="6">
        <v>463387.9</v>
      </c>
      <c r="I17" s="6">
        <v>0</v>
      </c>
      <c r="J17" s="6">
        <v>0</v>
      </c>
      <c r="K17" s="6">
        <v>0</v>
      </c>
      <c r="L17" s="6">
        <f t="shared" si="7"/>
        <v>1789894.7000000002</v>
      </c>
      <c r="M17" s="11"/>
    </row>
    <row r="18" spans="1:13" ht="22.5" customHeight="1" x14ac:dyDescent="0.25">
      <c r="A18" s="18"/>
      <c r="B18" s="21"/>
      <c r="C18" s="5" t="s">
        <v>53</v>
      </c>
      <c r="D18" s="6">
        <v>0</v>
      </c>
      <c r="E18" s="6">
        <v>0</v>
      </c>
      <c r="F18" s="6">
        <v>100026.7</v>
      </c>
      <c r="G18" s="6">
        <v>14926.7</v>
      </c>
      <c r="H18" s="6">
        <v>14331.6</v>
      </c>
      <c r="I18" s="6">
        <v>0</v>
      </c>
      <c r="J18" s="6">
        <v>0</v>
      </c>
      <c r="K18" s="6">
        <v>0</v>
      </c>
      <c r="L18" s="6">
        <f t="shared" si="7"/>
        <v>129285</v>
      </c>
      <c r="M18" s="11"/>
    </row>
    <row r="19" spans="1:13" ht="31.5" x14ac:dyDescent="0.25">
      <c r="A19" s="18"/>
      <c r="B19" s="21"/>
      <c r="C19" s="4" t="s">
        <v>54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f t="shared" si="7"/>
        <v>0</v>
      </c>
      <c r="M19" s="11"/>
    </row>
    <row r="20" spans="1:13" ht="22.5" customHeight="1" x14ac:dyDescent="0.25">
      <c r="A20" s="19"/>
      <c r="B20" s="22"/>
      <c r="C20" s="5" t="s">
        <v>55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f t="shared" si="7"/>
        <v>0</v>
      </c>
      <c r="M20" s="11"/>
    </row>
    <row r="21" spans="1:13" ht="19.5" customHeight="1" x14ac:dyDescent="0.25">
      <c r="A21" s="17" t="s">
        <v>36</v>
      </c>
      <c r="B21" s="27" t="s">
        <v>37</v>
      </c>
      <c r="C21" s="5" t="s">
        <v>51</v>
      </c>
      <c r="D21" s="6">
        <f t="shared" si="8"/>
        <v>15086.5</v>
      </c>
      <c r="E21" s="6">
        <f t="shared" si="6"/>
        <v>15086.5</v>
      </c>
      <c r="F21" s="6">
        <f t="shared" si="6"/>
        <v>22383.8</v>
      </c>
      <c r="G21" s="6">
        <f t="shared" si="6"/>
        <v>22383.8</v>
      </c>
      <c r="H21" s="6">
        <f t="shared" si="6"/>
        <v>22383.8</v>
      </c>
      <c r="I21" s="6">
        <f t="shared" si="6"/>
        <v>22383.8</v>
      </c>
      <c r="J21" s="6">
        <f t="shared" si="6"/>
        <v>22383.8</v>
      </c>
      <c r="K21" s="6">
        <f t="shared" si="6"/>
        <v>22383.8</v>
      </c>
      <c r="L21" s="6">
        <f t="shared" si="6"/>
        <v>164475.79999999999</v>
      </c>
      <c r="M21" s="11"/>
    </row>
    <row r="22" spans="1:13" ht="15.75" x14ac:dyDescent="0.25">
      <c r="A22" s="18"/>
      <c r="B22" s="28"/>
      <c r="C22" s="5" t="s">
        <v>52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f t="shared" ref="L22:L25" si="10">SUM(D22:K22)</f>
        <v>0</v>
      </c>
      <c r="M22" s="11"/>
    </row>
    <row r="23" spans="1:13" ht="15.75" x14ac:dyDescent="0.25">
      <c r="A23" s="18"/>
      <c r="B23" s="28"/>
      <c r="C23" s="5" t="s">
        <v>53</v>
      </c>
      <c r="D23" s="6">
        <v>15086.5</v>
      </c>
      <c r="E23" s="6">
        <v>15086.5</v>
      </c>
      <c r="F23" s="6">
        <v>22383.8</v>
      </c>
      <c r="G23" s="6">
        <v>22383.8</v>
      </c>
      <c r="H23" s="6">
        <v>22383.8</v>
      </c>
      <c r="I23" s="6">
        <v>22383.8</v>
      </c>
      <c r="J23" s="6">
        <v>22383.8</v>
      </c>
      <c r="K23" s="6">
        <v>22383.8</v>
      </c>
      <c r="L23" s="6">
        <f t="shared" si="10"/>
        <v>164475.79999999999</v>
      </c>
      <c r="M23" s="11"/>
    </row>
    <row r="24" spans="1:13" ht="35.25" customHeight="1" x14ac:dyDescent="0.25">
      <c r="A24" s="18"/>
      <c r="B24" s="28"/>
      <c r="C24" s="4" t="s">
        <v>54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f t="shared" si="10"/>
        <v>0</v>
      </c>
      <c r="M24" s="11"/>
    </row>
    <row r="25" spans="1:13" ht="28.5" customHeight="1" x14ac:dyDescent="0.25">
      <c r="A25" s="19"/>
      <c r="B25" s="29"/>
      <c r="C25" s="5" t="s">
        <v>55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f t="shared" si="10"/>
        <v>0</v>
      </c>
      <c r="M25" s="11"/>
    </row>
    <row r="26" spans="1:13" ht="23.25" customHeight="1" x14ac:dyDescent="0.25">
      <c r="A26" s="15" t="s">
        <v>39</v>
      </c>
      <c r="B26" s="30" t="s">
        <v>40</v>
      </c>
      <c r="C26" s="5" t="s">
        <v>51</v>
      </c>
      <c r="D26" s="6">
        <f t="shared" si="8"/>
        <v>420630</v>
      </c>
      <c r="E26" s="6">
        <f t="shared" si="6"/>
        <v>0</v>
      </c>
      <c r="F26" s="6">
        <f t="shared" si="6"/>
        <v>0</v>
      </c>
      <c r="G26" s="6">
        <f t="shared" si="6"/>
        <v>0</v>
      </c>
      <c r="H26" s="6">
        <f t="shared" si="6"/>
        <v>0</v>
      </c>
      <c r="I26" s="6">
        <f t="shared" si="6"/>
        <v>0</v>
      </c>
      <c r="J26" s="6">
        <f t="shared" si="6"/>
        <v>0</v>
      </c>
      <c r="K26" s="6">
        <f t="shared" si="6"/>
        <v>0</v>
      </c>
      <c r="L26" s="6">
        <f t="shared" si="6"/>
        <v>420630</v>
      </c>
      <c r="M26" s="11"/>
    </row>
    <row r="27" spans="1:13" ht="19.5" customHeight="1" x14ac:dyDescent="0.25">
      <c r="A27" s="15"/>
      <c r="B27" s="30"/>
      <c r="C27" s="5" t="s">
        <v>52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f t="shared" si="7"/>
        <v>0</v>
      </c>
      <c r="M27" s="11"/>
    </row>
    <row r="28" spans="1:13" ht="18" customHeight="1" x14ac:dyDescent="0.25">
      <c r="A28" s="15"/>
      <c r="B28" s="30"/>
      <c r="C28" s="5" t="s">
        <v>53</v>
      </c>
      <c r="D28" s="6">
        <v>420630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f t="shared" si="7"/>
        <v>420630</v>
      </c>
      <c r="M28" s="11"/>
    </row>
    <row r="29" spans="1:13" ht="31.5" x14ac:dyDescent="0.25">
      <c r="A29" s="15"/>
      <c r="B29" s="30"/>
      <c r="C29" s="4" t="s">
        <v>54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f t="shared" si="7"/>
        <v>0</v>
      </c>
      <c r="M29" s="11"/>
    </row>
    <row r="30" spans="1:13" ht="25.5" customHeight="1" x14ac:dyDescent="0.25">
      <c r="A30" s="15"/>
      <c r="B30" s="30"/>
      <c r="C30" s="5" t="s">
        <v>55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f t="shared" si="7"/>
        <v>0</v>
      </c>
      <c r="M30" s="11"/>
    </row>
    <row r="31" spans="1:13" ht="20.25" customHeight="1" x14ac:dyDescent="0.25">
      <c r="A31" s="15" t="s">
        <v>42</v>
      </c>
      <c r="B31" s="31" t="s">
        <v>43</v>
      </c>
      <c r="C31" s="5" t="s">
        <v>51</v>
      </c>
      <c r="D31" s="6">
        <f t="shared" si="8"/>
        <v>0</v>
      </c>
      <c r="E31" s="6">
        <f t="shared" si="6"/>
        <v>1636100</v>
      </c>
      <c r="F31" s="6">
        <f>SUM(F32:F35)</f>
        <v>0</v>
      </c>
      <c r="G31" s="6">
        <f t="shared" si="6"/>
        <v>0</v>
      </c>
      <c r="H31" s="6">
        <f t="shared" si="6"/>
        <v>0</v>
      </c>
      <c r="I31" s="6">
        <f t="shared" si="6"/>
        <v>0</v>
      </c>
      <c r="J31" s="6">
        <f t="shared" si="6"/>
        <v>0</v>
      </c>
      <c r="K31" s="6">
        <f t="shared" si="6"/>
        <v>0</v>
      </c>
      <c r="L31" s="6">
        <f>SUM(L32:L35)</f>
        <v>1636100</v>
      </c>
      <c r="M31" s="11"/>
    </row>
    <row r="32" spans="1:13" ht="15.75" x14ac:dyDescent="0.25">
      <c r="A32" s="15"/>
      <c r="B32" s="31"/>
      <c r="C32" s="5" t="s">
        <v>52</v>
      </c>
      <c r="D32" s="6">
        <v>0</v>
      </c>
      <c r="E32" s="6">
        <v>1485000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f t="shared" ref="L32:L35" si="11">SUM(D32:K32)</f>
        <v>1485000</v>
      </c>
      <c r="M32" s="11"/>
    </row>
    <row r="33" spans="1:13" ht="15.75" x14ac:dyDescent="0.25">
      <c r="A33" s="15"/>
      <c r="B33" s="31"/>
      <c r="C33" s="5" t="s">
        <v>53</v>
      </c>
      <c r="D33" s="6">
        <v>0</v>
      </c>
      <c r="E33" s="6">
        <v>151100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f t="shared" si="11"/>
        <v>151100</v>
      </c>
      <c r="M33" s="11"/>
    </row>
    <row r="34" spans="1:13" ht="31.5" x14ac:dyDescent="0.25">
      <c r="A34" s="15"/>
      <c r="B34" s="31"/>
      <c r="C34" s="4" t="s">
        <v>54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f t="shared" si="11"/>
        <v>0</v>
      </c>
      <c r="M34" s="11"/>
    </row>
    <row r="35" spans="1:13" ht="29.25" customHeight="1" x14ac:dyDescent="0.25">
      <c r="A35" s="15"/>
      <c r="B35" s="31"/>
      <c r="C35" s="5" t="s">
        <v>55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f t="shared" si="11"/>
        <v>0</v>
      </c>
      <c r="M35" s="11"/>
    </row>
  </sheetData>
  <mergeCells count="19">
    <mergeCell ref="A21:A25"/>
    <mergeCell ref="B21:B25"/>
    <mergeCell ref="A26:A30"/>
    <mergeCell ref="B26:B30"/>
    <mergeCell ref="A31:A35"/>
    <mergeCell ref="B31:B35"/>
    <mergeCell ref="A6:A10"/>
    <mergeCell ref="B6:B10"/>
    <mergeCell ref="A11:A15"/>
    <mergeCell ref="B11:B15"/>
    <mergeCell ref="A16:A20"/>
    <mergeCell ref="B16:B20"/>
    <mergeCell ref="J1:M1"/>
    <mergeCell ref="A2:M2"/>
    <mergeCell ref="A4:A5"/>
    <mergeCell ref="B4:B5"/>
    <mergeCell ref="C4:C5"/>
    <mergeCell ref="D4:L4"/>
    <mergeCell ref="M4:M5"/>
  </mergeCells>
  <pageMargins left="0.70866141732283472" right="0.70866141732283472" top="0.35433070866141736" bottom="0.35433070866141736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</vt:lpstr>
      <vt:lpstr>фо за счет фб</vt:lpstr>
      <vt:lpstr>'фо за счет фб'!Print_Titles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Елена Борисовна</dc:creator>
  <cp:lastModifiedBy>Гончарова Елена Борисовна</cp:lastModifiedBy>
  <cp:revision>2</cp:revision>
  <dcterms:created xsi:type="dcterms:W3CDTF">2022-09-08T07:12:04Z</dcterms:created>
  <dcterms:modified xsi:type="dcterms:W3CDTF">2025-08-21T08:51:27Z</dcterms:modified>
</cp:coreProperties>
</file>