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5" windowWidth="22980" windowHeight="9345" activeTab="3"/>
  </bookViews>
  <sheets>
    <sheet name="Отчет ФСр КОРТ" sheetId="1" r:id="rId1"/>
    <sheet name="Отчет ФСр молод" sheetId="2" r:id="rId2"/>
    <sheet name="Отчет МСУ строит" sheetId="3" r:id="rId3"/>
    <sheet name="Отчет МСУ молод" sheetId="4" r:id="rId4"/>
  </sheets>
  <externalReferences>
    <externalReference r:id="rId5"/>
    <externalReference r:id="rId6"/>
  </externalReferences>
  <definedNames>
    <definedName name="_xlnm.Print_Titles" localSheetId="3">'Отчет МСУ молод'!$12:$16</definedName>
    <definedName name="_xlnm.Print_Titles" localSheetId="2">'Отчет МСУ строит'!$11:$16</definedName>
    <definedName name="_xlnm.Print_Area" localSheetId="2">'Отчет МСУ строит'!$A$1:$Y$27</definedName>
    <definedName name="_xlnm.Print_Area" localSheetId="1">'Отчет ФСр молод'!$A$1:$I$54</definedName>
  </definedNames>
  <calcPr calcId="145621" refMode="R1C1"/>
</workbook>
</file>

<file path=xl/calcChain.xml><?xml version="1.0" encoding="utf-8"?>
<calcChain xmlns="http://schemas.openxmlformats.org/spreadsheetml/2006/main">
  <c r="M19" i="4" l="1"/>
  <c r="T20" i="3" l="1"/>
  <c r="S20" i="3"/>
  <c r="L20" i="3"/>
  <c r="K20" i="3"/>
  <c r="V59" i="4" l="1"/>
  <c r="W59" i="4"/>
  <c r="X59" i="4"/>
  <c r="Y59" i="4"/>
  <c r="V60" i="4"/>
  <c r="W60" i="4"/>
  <c r="X60" i="4"/>
  <c r="Y60" i="4"/>
  <c r="V61" i="4"/>
  <c r="W61" i="4"/>
  <c r="X61" i="4"/>
  <c r="Y61" i="4"/>
  <c r="V62" i="4"/>
  <c r="W62" i="4"/>
  <c r="X62" i="4"/>
  <c r="Y62" i="4"/>
  <c r="V63" i="4"/>
  <c r="W63" i="4"/>
  <c r="X63" i="4"/>
  <c r="Y63" i="4"/>
  <c r="V64" i="4"/>
  <c r="W64" i="4"/>
  <c r="X64" i="4"/>
  <c r="Y64" i="4"/>
  <c r="V65" i="4"/>
  <c r="W65" i="4"/>
  <c r="X65" i="4"/>
  <c r="Y65" i="4"/>
  <c r="V66" i="4"/>
  <c r="W66" i="4"/>
  <c r="X66" i="4"/>
  <c r="Y66" i="4"/>
  <c r="V67" i="4"/>
  <c r="W67" i="4"/>
  <c r="X67" i="4"/>
  <c r="Y67" i="4"/>
  <c r="V68" i="4"/>
  <c r="W68" i="4"/>
  <c r="X68" i="4"/>
  <c r="Y68" i="4"/>
  <c r="V69" i="4"/>
  <c r="W69" i="4"/>
  <c r="X69" i="4"/>
  <c r="Y69" i="4"/>
  <c r="V70" i="4"/>
  <c r="W70" i="4"/>
  <c r="X70" i="4"/>
  <c r="Y70" i="4"/>
  <c r="V71" i="4"/>
  <c r="W71" i="4"/>
  <c r="X71" i="4"/>
  <c r="Y71" i="4"/>
  <c r="V72" i="4"/>
  <c r="W72" i="4"/>
  <c r="X72" i="4"/>
  <c r="Y72" i="4"/>
  <c r="V73" i="4"/>
  <c r="W73" i="4"/>
  <c r="X73" i="4"/>
  <c r="Y73" i="4"/>
  <c r="V74" i="4"/>
  <c r="W74" i="4"/>
  <c r="X74" i="4"/>
  <c r="Y74" i="4"/>
  <c r="V75" i="4"/>
  <c r="W75" i="4"/>
  <c r="X75" i="4"/>
  <c r="Y75" i="4"/>
  <c r="V76" i="4"/>
  <c r="W76" i="4"/>
  <c r="X76" i="4"/>
  <c r="Y76" i="4"/>
  <c r="V77" i="4"/>
  <c r="W77" i="4"/>
  <c r="X77" i="4"/>
  <c r="Y77" i="4"/>
  <c r="V78" i="4"/>
  <c r="W78" i="4"/>
  <c r="X78" i="4"/>
  <c r="Y78" i="4"/>
  <c r="V79" i="4"/>
  <c r="W79" i="4"/>
  <c r="X79" i="4"/>
  <c r="Y79" i="4"/>
  <c r="V80" i="4"/>
  <c r="W80" i="4"/>
  <c r="X80" i="4"/>
  <c r="Y80" i="4"/>
  <c r="V81" i="4"/>
  <c r="W81" i="4"/>
  <c r="X81" i="4"/>
  <c r="Y81" i="4"/>
  <c r="V82" i="4"/>
  <c r="W82" i="4"/>
  <c r="X82" i="4"/>
  <c r="Y82" i="4"/>
  <c r="V83" i="4"/>
  <c r="W83" i="4"/>
  <c r="X83" i="4"/>
  <c r="Y83" i="4"/>
  <c r="V84" i="4"/>
  <c r="W84" i="4"/>
  <c r="X84" i="4"/>
  <c r="Y84" i="4"/>
  <c r="P59" i="4"/>
  <c r="Q59" i="4"/>
  <c r="P60" i="4"/>
  <c r="Q60" i="4"/>
  <c r="P61" i="4"/>
  <c r="Q61" i="4"/>
  <c r="P62" i="4"/>
  <c r="Q62" i="4"/>
  <c r="P63" i="4"/>
  <c r="Q63" i="4"/>
  <c r="P64" i="4"/>
  <c r="Q64" i="4"/>
  <c r="N64" i="4" s="1"/>
  <c r="P65" i="4"/>
  <c r="Q65" i="4"/>
  <c r="P66" i="4"/>
  <c r="Q66" i="4"/>
  <c r="P67" i="4"/>
  <c r="Q67" i="4"/>
  <c r="P68" i="4"/>
  <c r="Q68" i="4"/>
  <c r="P69" i="4"/>
  <c r="Q69" i="4"/>
  <c r="P70" i="4"/>
  <c r="Q70" i="4"/>
  <c r="P71" i="4"/>
  <c r="Q71" i="4"/>
  <c r="P72" i="4"/>
  <c r="Q72" i="4"/>
  <c r="P73" i="4"/>
  <c r="Q73" i="4"/>
  <c r="P74" i="4"/>
  <c r="Q74" i="4"/>
  <c r="P75" i="4"/>
  <c r="Q75" i="4"/>
  <c r="P76" i="4"/>
  <c r="Q76" i="4"/>
  <c r="P77" i="4"/>
  <c r="Q77" i="4"/>
  <c r="P78" i="4"/>
  <c r="Q78" i="4"/>
  <c r="P79" i="4"/>
  <c r="Q79" i="4"/>
  <c r="P80" i="4"/>
  <c r="Q80" i="4"/>
  <c r="P81" i="4"/>
  <c r="Q81" i="4"/>
  <c r="P82" i="4"/>
  <c r="Q82" i="4"/>
  <c r="P83" i="4"/>
  <c r="Q83" i="4"/>
  <c r="P84" i="4"/>
  <c r="Q84" i="4"/>
  <c r="M59" i="4"/>
  <c r="M60" i="4"/>
  <c r="M61" i="4"/>
  <c r="M62" i="4"/>
  <c r="M63" i="4"/>
  <c r="M64" i="4"/>
  <c r="M65" i="4"/>
  <c r="M66" i="4"/>
  <c r="M67" i="4"/>
  <c r="M68" i="4"/>
  <c r="M69" i="4"/>
  <c r="M70" i="4"/>
  <c r="M71" i="4"/>
  <c r="M72" i="4"/>
  <c r="M73" i="4"/>
  <c r="M74" i="4"/>
  <c r="M75" i="4"/>
  <c r="M76" i="4"/>
  <c r="M77" i="4"/>
  <c r="M78" i="4"/>
  <c r="M79" i="4"/>
  <c r="M80" i="4"/>
  <c r="M81" i="4"/>
  <c r="M82" i="4"/>
  <c r="M83" i="4"/>
  <c r="M84" i="4"/>
  <c r="H59" i="4"/>
  <c r="I59" i="4"/>
  <c r="H60" i="4"/>
  <c r="I60" i="4"/>
  <c r="H61" i="4"/>
  <c r="I61" i="4"/>
  <c r="H62" i="4"/>
  <c r="I62" i="4"/>
  <c r="H63" i="4"/>
  <c r="I63" i="4"/>
  <c r="H64" i="4"/>
  <c r="I64" i="4"/>
  <c r="H65" i="4"/>
  <c r="I65" i="4"/>
  <c r="H66" i="4"/>
  <c r="I66" i="4"/>
  <c r="H67" i="4"/>
  <c r="I67" i="4"/>
  <c r="H68" i="4"/>
  <c r="I68" i="4"/>
  <c r="H69" i="4"/>
  <c r="I69" i="4"/>
  <c r="H70" i="4"/>
  <c r="I70" i="4"/>
  <c r="H71" i="4"/>
  <c r="I71" i="4"/>
  <c r="H72" i="4"/>
  <c r="I72" i="4"/>
  <c r="H73" i="4"/>
  <c r="I73" i="4"/>
  <c r="H74" i="4"/>
  <c r="I74" i="4"/>
  <c r="H75" i="4"/>
  <c r="I75" i="4"/>
  <c r="H76" i="4"/>
  <c r="I76" i="4"/>
  <c r="H77" i="4"/>
  <c r="I77" i="4"/>
  <c r="H78" i="4"/>
  <c r="I78" i="4"/>
  <c r="H79" i="4"/>
  <c r="I79" i="4"/>
  <c r="F79" i="4" s="1"/>
  <c r="H80" i="4"/>
  <c r="I80" i="4"/>
  <c r="H81" i="4"/>
  <c r="I81" i="4"/>
  <c r="H82" i="4"/>
  <c r="I82" i="4"/>
  <c r="H83" i="4"/>
  <c r="I83" i="4"/>
  <c r="H84" i="4"/>
  <c r="I84" i="4"/>
  <c r="V20" i="4"/>
  <c r="W20" i="4"/>
  <c r="X20" i="4"/>
  <c r="Y20" i="4"/>
  <c r="V21" i="4"/>
  <c r="W21" i="4"/>
  <c r="X21" i="4"/>
  <c r="Y21" i="4"/>
  <c r="V22" i="4"/>
  <c r="W22" i="4"/>
  <c r="X22" i="4"/>
  <c r="Y22" i="4"/>
  <c r="V23" i="4"/>
  <c r="W23" i="4"/>
  <c r="X23" i="4"/>
  <c r="Y23" i="4"/>
  <c r="V24" i="4"/>
  <c r="W24" i="4"/>
  <c r="X24" i="4"/>
  <c r="Y24" i="4"/>
  <c r="V25" i="4"/>
  <c r="W25" i="4"/>
  <c r="X25" i="4"/>
  <c r="Y25" i="4"/>
  <c r="V26" i="4"/>
  <c r="W26" i="4"/>
  <c r="X26" i="4"/>
  <c r="Y26" i="4"/>
  <c r="V27" i="4"/>
  <c r="W27" i="4"/>
  <c r="X27" i="4"/>
  <c r="Y27" i="4"/>
  <c r="V28" i="4"/>
  <c r="W28" i="4"/>
  <c r="X28" i="4"/>
  <c r="Y28" i="4"/>
  <c r="V29" i="4"/>
  <c r="W29" i="4"/>
  <c r="X29" i="4"/>
  <c r="Y29" i="4"/>
  <c r="V30" i="4"/>
  <c r="W30" i="4"/>
  <c r="X30" i="4"/>
  <c r="Y30" i="4"/>
  <c r="V31" i="4"/>
  <c r="W31" i="4"/>
  <c r="X31" i="4"/>
  <c r="Y31" i="4"/>
  <c r="V32" i="4"/>
  <c r="W32" i="4"/>
  <c r="X32" i="4"/>
  <c r="Y32" i="4"/>
  <c r="V33" i="4"/>
  <c r="W33" i="4"/>
  <c r="X33" i="4"/>
  <c r="Y33" i="4"/>
  <c r="V34" i="4"/>
  <c r="W34" i="4"/>
  <c r="X34" i="4"/>
  <c r="Y34" i="4"/>
  <c r="V35" i="4"/>
  <c r="W35" i="4"/>
  <c r="X35" i="4"/>
  <c r="Y35" i="4"/>
  <c r="V36" i="4"/>
  <c r="W36" i="4"/>
  <c r="X36" i="4"/>
  <c r="Y36" i="4"/>
  <c r="V37" i="4"/>
  <c r="W37" i="4"/>
  <c r="X37" i="4"/>
  <c r="Y37" i="4"/>
  <c r="V38" i="4"/>
  <c r="W38" i="4"/>
  <c r="X38" i="4"/>
  <c r="Y38" i="4"/>
  <c r="V39" i="4"/>
  <c r="W39" i="4"/>
  <c r="X39" i="4"/>
  <c r="Y39" i="4"/>
  <c r="V40" i="4"/>
  <c r="W40" i="4"/>
  <c r="X40" i="4"/>
  <c r="Y40" i="4"/>
  <c r="V41" i="4"/>
  <c r="W41" i="4"/>
  <c r="X41" i="4"/>
  <c r="Y41" i="4"/>
  <c r="V42" i="4"/>
  <c r="W42" i="4"/>
  <c r="X42" i="4"/>
  <c r="Y42" i="4"/>
  <c r="V43" i="4"/>
  <c r="W43" i="4"/>
  <c r="X43" i="4"/>
  <c r="Y43" i="4"/>
  <c r="V44" i="4"/>
  <c r="W44" i="4"/>
  <c r="X44" i="4"/>
  <c r="Y44" i="4"/>
  <c r="V45" i="4"/>
  <c r="W45" i="4"/>
  <c r="X45" i="4"/>
  <c r="Y45" i="4"/>
  <c r="V46" i="4"/>
  <c r="W46" i="4"/>
  <c r="X46" i="4"/>
  <c r="Y46" i="4"/>
  <c r="V47" i="4"/>
  <c r="W47" i="4"/>
  <c r="X47" i="4"/>
  <c r="Y47" i="4"/>
  <c r="V48" i="4"/>
  <c r="W48" i="4"/>
  <c r="X48" i="4"/>
  <c r="Y48" i="4"/>
  <c r="V49" i="4"/>
  <c r="W49" i="4"/>
  <c r="X49" i="4"/>
  <c r="Y49" i="4"/>
  <c r="V50" i="4"/>
  <c r="W50" i="4"/>
  <c r="X50" i="4"/>
  <c r="Y50" i="4"/>
  <c r="V51" i="4"/>
  <c r="W51" i="4"/>
  <c r="X51" i="4"/>
  <c r="Y51" i="4"/>
  <c r="V52" i="4"/>
  <c r="W52" i="4"/>
  <c r="X52" i="4"/>
  <c r="Y52" i="4"/>
  <c r="V53" i="4"/>
  <c r="W53" i="4"/>
  <c r="X53" i="4"/>
  <c r="Y53" i="4"/>
  <c r="V54" i="4"/>
  <c r="W54" i="4"/>
  <c r="X54" i="4"/>
  <c r="Y54" i="4"/>
  <c r="V55" i="4"/>
  <c r="W55" i="4"/>
  <c r="X55" i="4"/>
  <c r="Y55" i="4"/>
  <c r="V56" i="4"/>
  <c r="W56" i="4"/>
  <c r="X56" i="4"/>
  <c r="Y56" i="4"/>
  <c r="V57" i="4"/>
  <c r="W57" i="4"/>
  <c r="X57" i="4"/>
  <c r="Y57" i="4"/>
  <c r="O20" i="4"/>
  <c r="P20" i="4"/>
  <c r="Q20" i="4"/>
  <c r="O21" i="4"/>
  <c r="P21" i="4"/>
  <c r="Q21" i="4"/>
  <c r="O22" i="4"/>
  <c r="P22" i="4"/>
  <c r="Q22" i="4"/>
  <c r="O23" i="4"/>
  <c r="P23" i="4"/>
  <c r="Q23" i="4"/>
  <c r="O24" i="4"/>
  <c r="P24" i="4"/>
  <c r="Q24" i="4"/>
  <c r="O25" i="4"/>
  <c r="P25" i="4"/>
  <c r="Q25" i="4"/>
  <c r="O26" i="4"/>
  <c r="P26" i="4"/>
  <c r="Q26" i="4"/>
  <c r="O27" i="4"/>
  <c r="P27" i="4"/>
  <c r="Q27" i="4"/>
  <c r="O28" i="4"/>
  <c r="P28" i="4"/>
  <c r="Q28" i="4"/>
  <c r="O29" i="4"/>
  <c r="P29" i="4"/>
  <c r="Q29" i="4"/>
  <c r="O30" i="4"/>
  <c r="P30" i="4"/>
  <c r="Q30" i="4"/>
  <c r="O31" i="4"/>
  <c r="P31" i="4"/>
  <c r="Q31" i="4"/>
  <c r="O32" i="4"/>
  <c r="P32" i="4"/>
  <c r="Q32" i="4"/>
  <c r="O33" i="4"/>
  <c r="P33" i="4"/>
  <c r="Q33" i="4"/>
  <c r="O34" i="4"/>
  <c r="P34" i="4"/>
  <c r="Q34" i="4"/>
  <c r="O35" i="4"/>
  <c r="P35" i="4"/>
  <c r="Q35" i="4"/>
  <c r="O36" i="4"/>
  <c r="P36" i="4"/>
  <c r="Q36" i="4"/>
  <c r="O37" i="4"/>
  <c r="P37" i="4"/>
  <c r="Q37" i="4"/>
  <c r="O38" i="4"/>
  <c r="P38" i="4"/>
  <c r="Q38" i="4"/>
  <c r="O39" i="4"/>
  <c r="P39" i="4"/>
  <c r="Q39" i="4"/>
  <c r="O40" i="4"/>
  <c r="P40" i="4"/>
  <c r="Q40" i="4"/>
  <c r="O41" i="4"/>
  <c r="P41" i="4"/>
  <c r="Q41" i="4"/>
  <c r="O42" i="4"/>
  <c r="P42" i="4"/>
  <c r="Q42" i="4"/>
  <c r="O43" i="4"/>
  <c r="P43" i="4"/>
  <c r="Q43" i="4"/>
  <c r="O44" i="4"/>
  <c r="P44" i="4"/>
  <c r="Q44" i="4"/>
  <c r="O45" i="4"/>
  <c r="P45" i="4"/>
  <c r="Q45" i="4"/>
  <c r="O46" i="4"/>
  <c r="P46" i="4"/>
  <c r="Q46" i="4"/>
  <c r="O47" i="4"/>
  <c r="P47" i="4"/>
  <c r="Q47" i="4"/>
  <c r="O48" i="4"/>
  <c r="P48" i="4"/>
  <c r="Q48" i="4"/>
  <c r="O49" i="4"/>
  <c r="P49" i="4"/>
  <c r="Q49" i="4"/>
  <c r="O50" i="4"/>
  <c r="P50" i="4"/>
  <c r="Q50" i="4"/>
  <c r="O51" i="4"/>
  <c r="P51" i="4"/>
  <c r="Q51" i="4"/>
  <c r="O52" i="4"/>
  <c r="P52" i="4"/>
  <c r="Q52" i="4"/>
  <c r="O53" i="4"/>
  <c r="P53" i="4"/>
  <c r="Q53" i="4"/>
  <c r="O54" i="4"/>
  <c r="P54" i="4"/>
  <c r="Q54" i="4"/>
  <c r="O55" i="4"/>
  <c r="P55" i="4"/>
  <c r="Q55" i="4"/>
  <c r="O56" i="4"/>
  <c r="P56" i="4"/>
  <c r="Q56" i="4"/>
  <c r="O57" i="4"/>
  <c r="P57" i="4"/>
  <c r="Q57" i="4"/>
  <c r="G20" i="4"/>
  <c r="H20" i="4"/>
  <c r="I20" i="4"/>
  <c r="G21" i="4"/>
  <c r="H21" i="4"/>
  <c r="I21" i="4"/>
  <c r="G22" i="4"/>
  <c r="H22" i="4"/>
  <c r="I22" i="4"/>
  <c r="G23" i="4"/>
  <c r="H23" i="4"/>
  <c r="I23" i="4"/>
  <c r="G24" i="4"/>
  <c r="H24" i="4"/>
  <c r="I24" i="4"/>
  <c r="G25" i="4"/>
  <c r="H25" i="4"/>
  <c r="I25" i="4"/>
  <c r="G26" i="4"/>
  <c r="H26" i="4"/>
  <c r="I26" i="4"/>
  <c r="G27" i="4"/>
  <c r="H27" i="4"/>
  <c r="I27" i="4"/>
  <c r="G28" i="4"/>
  <c r="H28" i="4"/>
  <c r="I28" i="4"/>
  <c r="G29" i="4"/>
  <c r="H29" i="4"/>
  <c r="I29" i="4"/>
  <c r="G30" i="4"/>
  <c r="H30" i="4"/>
  <c r="I30" i="4"/>
  <c r="G31" i="4"/>
  <c r="H31" i="4"/>
  <c r="I31" i="4"/>
  <c r="G32" i="4"/>
  <c r="H32" i="4"/>
  <c r="I32" i="4"/>
  <c r="G33" i="4"/>
  <c r="H33" i="4"/>
  <c r="I33" i="4"/>
  <c r="G34" i="4"/>
  <c r="H34" i="4"/>
  <c r="I34" i="4"/>
  <c r="G35" i="4"/>
  <c r="H35" i="4"/>
  <c r="I35" i="4"/>
  <c r="G36" i="4"/>
  <c r="H36" i="4"/>
  <c r="I36" i="4"/>
  <c r="G37" i="4"/>
  <c r="H37" i="4"/>
  <c r="I37" i="4"/>
  <c r="G38" i="4"/>
  <c r="H38" i="4"/>
  <c r="I38" i="4"/>
  <c r="G39" i="4"/>
  <c r="H39" i="4"/>
  <c r="I39" i="4"/>
  <c r="G40" i="4"/>
  <c r="H40" i="4"/>
  <c r="I40" i="4"/>
  <c r="G41" i="4"/>
  <c r="H41" i="4"/>
  <c r="I41" i="4"/>
  <c r="G42" i="4"/>
  <c r="H42" i="4"/>
  <c r="I42" i="4"/>
  <c r="G43" i="4"/>
  <c r="H43" i="4"/>
  <c r="I43" i="4"/>
  <c r="G44" i="4"/>
  <c r="H44" i="4"/>
  <c r="I44" i="4"/>
  <c r="G45" i="4"/>
  <c r="H45" i="4"/>
  <c r="I45" i="4"/>
  <c r="F45" i="4" s="1"/>
  <c r="J45" i="4" s="1"/>
  <c r="G46" i="4"/>
  <c r="H46" i="4"/>
  <c r="I46" i="4"/>
  <c r="G47" i="4"/>
  <c r="H47" i="4"/>
  <c r="I47" i="4"/>
  <c r="G48" i="4"/>
  <c r="H48" i="4"/>
  <c r="I48" i="4"/>
  <c r="G49" i="4"/>
  <c r="H49" i="4"/>
  <c r="I49" i="4"/>
  <c r="G50" i="4"/>
  <c r="H50" i="4"/>
  <c r="I50" i="4"/>
  <c r="G51" i="4"/>
  <c r="H51" i="4"/>
  <c r="I51" i="4"/>
  <c r="G52" i="4"/>
  <c r="H52" i="4"/>
  <c r="I52" i="4"/>
  <c r="G53" i="4"/>
  <c r="H53" i="4"/>
  <c r="I53" i="4"/>
  <c r="G54" i="4"/>
  <c r="H54" i="4"/>
  <c r="I54" i="4"/>
  <c r="G55" i="4"/>
  <c r="H55" i="4"/>
  <c r="I55" i="4"/>
  <c r="G56" i="4"/>
  <c r="H56" i="4"/>
  <c r="I56" i="4"/>
  <c r="G57" i="4"/>
  <c r="H57" i="4"/>
  <c r="I57" i="4"/>
  <c r="E59" i="4"/>
  <c r="E60" i="4"/>
  <c r="E61" i="4"/>
  <c r="E62" i="4"/>
  <c r="E63" i="4"/>
  <c r="E64" i="4"/>
  <c r="E65" i="4"/>
  <c r="E66" i="4"/>
  <c r="E67" i="4"/>
  <c r="E68" i="4"/>
  <c r="E69" i="4"/>
  <c r="E70" i="4"/>
  <c r="E71" i="4"/>
  <c r="E72" i="4"/>
  <c r="E73" i="4"/>
  <c r="E74" i="4"/>
  <c r="E75" i="4"/>
  <c r="E76" i="4"/>
  <c r="E77" i="4"/>
  <c r="E78" i="4"/>
  <c r="E79" i="4"/>
  <c r="E80" i="4"/>
  <c r="E81" i="4"/>
  <c r="E82" i="4"/>
  <c r="E83" i="4"/>
  <c r="E84" i="4"/>
  <c r="E43" i="4"/>
  <c r="E44" i="4"/>
  <c r="E45" i="4"/>
  <c r="E46" i="4"/>
  <c r="E47" i="4"/>
  <c r="E48" i="4"/>
  <c r="E49" i="4"/>
  <c r="E50" i="4"/>
  <c r="E51" i="4"/>
  <c r="E52" i="4"/>
  <c r="E53" i="4"/>
  <c r="E54" i="4"/>
  <c r="E55" i="4"/>
  <c r="E56" i="4"/>
  <c r="E57" i="4"/>
  <c r="E20" i="4"/>
  <c r="E21" i="4"/>
  <c r="E22" i="4"/>
  <c r="E23" i="4"/>
  <c r="E24" i="4"/>
  <c r="E25" i="4"/>
  <c r="E26" i="4"/>
  <c r="E27" i="4"/>
  <c r="E28" i="4"/>
  <c r="E29" i="4"/>
  <c r="E30" i="4"/>
  <c r="E31" i="4"/>
  <c r="E32" i="4"/>
  <c r="E33" i="4"/>
  <c r="E34" i="4"/>
  <c r="E35" i="4"/>
  <c r="E36" i="4"/>
  <c r="E37" i="4"/>
  <c r="E38" i="4"/>
  <c r="E39" i="4"/>
  <c r="E40" i="4"/>
  <c r="E41" i="4"/>
  <c r="E42" i="4"/>
  <c r="C82" i="4"/>
  <c r="D82" i="4"/>
  <c r="C83" i="4"/>
  <c r="D83" i="4"/>
  <c r="C84" i="4"/>
  <c r="D84" i="4"/>
  <c r="C58" i="4"/>
  <c r="C59" i="4"/>
  <c r="D59" i="4"/>
  <c r="C60" i="4"/>
  <c r="D60" i="4"/>
  <c r="C61" i="4"/>
  <c r="D61" i="4"/>
  <c r="C62" i="4"/>
  <c r="D62" i="4"/>
  <c r="C63" i="4"/>
  <c r="D63" i="4"/>
  <c r="C64" i="4"/>
  <c r="D64" i="4"/>
  <c r="C65" i="4"/>
  <c r="D65" i="4"/>
  <c r="C66" i="4"/>
  <c r="D66" i="4"/>
  <c r="C67" i="4"/>
  <c r="D67" i="4"/>
  <c r="C68" i="4"/>
  <c r="D68" i="4"/>
  <c r="C69" i="4"/>
  <c r="D69" i="4"/>
  <c r="C70" i="4"/>
  <c r="D70" i="4"/>
  <c r="C71" i="4"/>
  <c r="D71" i="4"/>
  <c r="C72" i="4"/>
  <c r="D72" i="4"/>
  <c r="C73" i="4"/>
  <c r="D73" i="4"/>
  <c r="C74" i="4"/>
  <c r="D74" i="4"/>
  <c r="C75" i="4"/>
  <c r="D75" i="4"/>
  <c r="C76" i="4"/>
  <c r="D76" i="4"/>
  <c r="C77" i="4"/>
  <c r="D77" i="4"/>
  <c r="C78" i="4"/>
  <c r="D78" i="4"/>
  <c r="C79" i="4"/>
  <c r="D79" i="4"/>
  <c r="C80" i="4"/>
  <c r="D80" i="4"/>
  <c r="C81" i="4"/>
  <c r="D81" i="4"/>
  <c r="C20" i="4"/>
  <c r="D20" i="4"/>
  <c r="C21" i="4"/>
  <c r="D21" i="4"/>
  <c r="C22" i="4"/>
  <c r="D22" i="4"/>
  <c r="C23" i="4"/>
  <c r="D23" i="4"/>
  <c r="C24" i="4"/>
  <c r="D24" i="4"/>
  <c r="C25" i="4"/>
  <c r="D25" i="4"/>
  <c r="C26" i="4"/>
  <c r="D26" i="4"/>
  <c r="C27" i="4"/>
  <c r="D27" i="4"/>
  <c r="C28" i="4"/>
  <c r="D28" i="4"/>
  <c r="C29" i="4"/>
  <c r="D29" i="4"/>
  <c r="C30" i="4"/>
  <c r="D30" i="4"/>
  <c r="C31" i="4"/>
  <c r="D31" i="4"/>
  <c r="C32" i="4"/>
  <c r="D32" i="4"/>
  <c r="C33" i="4"/>
  <c r="D33" i="4"/>
  <c r="C34" i="4"/>
  <c r="D34" i="4"/>
  <c r="C35" i="4"/>
  <c r="D35" i="4"/>
  <c r="C36" i="4"/>
  <c r="D36" i="4"/>
  <c r="C37" i="4"/>
  <c r="D37" i="4"/>
  <c r="C38" i="4"/>
  <c r="D38" i="4"/>
  <c r="C39" i="4"/>
  <c r="D39" i="4"/>
  <c r="C40" i="4"/>
  <c r="D40" i="4"/>
  <c r="C41" i="4"/>
  <c r="D41" i="4"/>
  <c r="C42" i="4"/>
  <c r="D42" i="4"/>
  <c r="C44" i="4"/>
  <c r="D44" i="4"/>
  <c r="C45" i="4"/>
  <c r="D45" i="4"/>
  <c r="C46" i="4"/>
  <c r="D46" i="4"/>
  <c r="C47" i="4"/>
  <c r="D47" i="4"/>
  <c r="C48" i="4"/>
  <c r="D48" i="4"/>
  <c r="C49" i="4"/>
  <c r="D49" i="4"/>
  <c r="C50" i="4"/>
  <c r="D50" i="4"/>
  <c r="C51" i="4"/>
  <c r="D51" i="4"/>
  <c r="C52" i="4"/>
  <c r="D52" i="4"/>
  <c r="C53" i="4"/>
  <c r="D53" i="4"/>
  <c r="C54" i="4"/>
  <c r="D54" i="4"/>
  <c r="C55" i="4"/>
  <c r="D55" i="4"/>
  <c r="C56" i="4"/>
  <c r="D56" i="4"/>
  <c r="C57" i="4"/>
  <c r="D57" i="4"/>
  <c r="N83" i="4" l="1"/>
  <c r="S83" i="4" s="1"/>
  <c r="N79" i="4"/>
  <c r="S79" i="4" s="1"/>
  <c r="N67" i="4"/>
  <c r="S67" i="4" s="1"/>
  <c r="N63" i="4"/>
  <c r="T63" i="4" s="1"/>
  <c r="N59" i="4"/>
  <c r="T59" i="4" s="1"/>
  <c r="F50" i="4"/>
  <c r="J50" i="4" s="1"/>
  <c r="F46" i="4"/>
  <c r="L46" i="4" s="1"/>
  <c r="F42" i="4"/>
  <c r="K42" i="4" s="1"/>
  <c r="F38" i="4"/>
  <c r="L38" i="4" s="1"/>
  <c r="F34" i="4"/>
  <c r="J34" i="4" s="1"/>
  <c r="F30" i="4"/>
  <c r="K30" i="4" s="1"/>
  <c r="F26" i="4"/>
  <c r="L26" i="4" s="1"/>
  <c r="F22" i="4"/>
  <c r="K22" i="4" s="1"/>
  <c r="N57" i="4"/>
  <c r="N44" i="4"/>
  <c r="N36" i="4"/>
  <c r="R36" i="4" s="1"/>
  <c r="N25" i="4"/>
  <c r="S25" i="4" s="1"/>
  <c r="N41" i="4"/>
  <c r="N53" i="4"/>
  <c r="S53" i="4" s="1"/>
  <c r="N33" i="4"/>
  <c r="R33" i="4" s="1"/>
  <c r="N80" i="4"/>
  <c r="S80" i="4" s="1"/>
  <c r="N72" i="4"/>
  <c r="W19" i="4"/>
  <c r="N75" i="4"/>
  <c r="S75" i="4" s="1"/>
  <c r="T72" i="4"/>
  <c r="T67" i="4"/>
  <c r="Q58" i="4"/>
  <c r="N71" i="4"/>
  <c r="S71" i="4" s="1"/>
  <c r="X58" i="4"/>
  <c r="N24" i="4"/>
  <c r="R24" i="4" s="1"/>
  <c r="N84" i="4"/>
  <c r="N82" i="4"/>
  <c r="N76" i="4"/>
  <c r="S76" i="4" s="1"/>
  <c r="N74" i="4"/>
  <c r="N70" i="4"/>
  <c r="S70" i="4" s="1"/>
  <c r="N68" i="4"/>
  <c r="T68" i="4" s="1"/>
  <c r="N66" i="4"/>
  <c r="S66" i="4" s="1"/>
  <c r="N62" i="4"/>
  <c r="T62" i="4" s="1"/>
  <c r="N60" i="4"/>
  <c r="T60" i="4" s="1"/>
  <c r="F56" i="4"/>
  <c r="J56" i="4" s="1"/>
  <c r="F52" i="4"/>
  <c r="K52" i="4" s="1"/>
  <c r="F44" i="4"/>
  <c r="L44" i="4" s="1"/>
  <c r="F36" i="4"/>
  <c r="L36" i="4" s="1"/>
  <c r="L34" i="4"/>
  <c r="L30" i="4"/>
  <c r="F29" i="4"/>
  <c r="K29" i="4" s="1"/>
  <c r="F21" i="4"/>
  <c r="J21" i="4" s="1"/>
  <c r="F20" i="4"/>
  <c r="L20" i="4" s="1"/>
  <c r="N54" i="4"/>
  <c r="S54" i="4" s="1"/>
  <c r="N46" i="4"/>
  <c r="T46" i="4" s="1"/>
  <c r="N42" i="4"/>
  <c r="N40" i="4"/>
  <c r="R40" i="4" s="1"/>
  <c r="N32" i="4"/>
  <c r="R32" i="4" s="1"/>
  <c r="N28" i="4"/>
  <c r="N22" i="4"/>
  <c r="S22" i="4" s="1"/>
  <c r="Q19" i="4"/>
  <c r="F57" i="4"/>
  <c r="J57" i="4" s="1"/>
  <c r="F53" i="4"/>
  <c r="J53" i="4" s="1"/>
  <c r="K26" i="4"/>
  <c r="N29" i="4"/>
  <c r="N21" i="4"/>
  <c r="T21" i="4" s="1"/>
  <c r="F72" i="4"/>
  <c r="K72" i="4" s="1"/>
  <c r="F64" i="4"/>
  <c r="L64" i="4" s="1"/>
  <c r="F62" i="4"/>
  <c r="L62" i="4" s="1"/>
  <c r="M58" i="4"/>
  <c r="N73" i="4"/>
  <c r="S73" i="4" s="1"/>
  <c r="N69" i="4"/>
  <c r="S69" i="4" s="1"/>
  <c r="N65" i="4"/>
  <c r="S65" i="4" s="1"/>
  <c r="S63" i="4"/>
  <c r="N61" i="4"/>
  <c r="S61" i="4" s="1"/>
  <c r="R54" i="4"/>
  <c r="T40" i="4"/>
  <c r="T32" i="4"/>
  <c r="K50" i="4"/>
  <c r="J46" i="4"/>
  <c r="J42" i="4"/>
  <c r="F49" i="4"/>
  <c r="J49" i="4" s="1"/>
  <c r="F41" i="4"/>
  <c r="J41" i="4" s="1"/>
  <c r="F55" i="4"/>
  <c r="L55" i="4" s="1"/>
  <c r="K34" i="4"/>
  <c r="S40" i="4"/>
  <c r="G19" i="4"/>
  <c r="F84" i="4"/>
  <c r="K84" i="4" s="1"/>
  <c r="F76" i="4"/>
  <c r="K76" i="4" s="1"/>
  <c r="F68" i="4"/>
  <c r="K68" i="4" s="1"/>
  <c r="F60" i="4"/>
  <c r="L60" i="4" s="1"/>
  <c r="K60" i="4"/>
  <c r="L50" i="4"/>
  <c r="K45" i="4"/>
  <c r="F33" i="4"/>
  <c r="J33" i="4" s="1"/>
  <c r="F25" i="4"/>
  <c r="J25" i="4" s="1"/>
  <c r="F48" i="4"/>
  <c r="L48" i="4" s="1"/>
  <c r="F40" i="4"/>
  <c r="L40" i="4" s="1"/>
  <c r="F54" i="4"/>
  <c r="K54" i="4" s="1"/>
  <c r="N56" i="4"/>
  <c r="S56" i="4" s="1"/>
  <c r="N48" i="4"/>
  <c r="R48" i="4" s="1"/>
  <c r="O19" i="4"/>
  <c r="F69" i="4"/>
  <c r="K69" i="4" s="1"/>
  <c r="F61" i="4"/>
  <c r="K61" i="4" s="1"/>
  <c r="I58" i="4"/>
  <c r="F65" i="4"/>
  <c r="K65" i="4" s="1"/>
  <c r="F75" i="4"/>
  <c r="K75" i="4" s="1"/>
  <c r="F32" i="4"/>
  <c r="L32" i="4" s="1"/>
  <c r="F28" i="4"/>
  <c r="L28" i="4" s="1"/>
  <c r="F24" i="4"/>
  <c r="K24" i="4" s="1"/>
  <c r="F51" i="4"/>
  <c r="F47" i="4"/>
  <c r="K47" i="4" s="1"/>
  <c r="F43" i="4"/>
  <c r="L43" i="4" s="1"/>
  <c r="F39" i="4"/>
  <c r="J39" i="4" s="1"/>
  <c r="L45" i="4"/>
  <c r="R57" i="4"/>
  <c r="X19" i="4"/>
  <c r="L79" i="4"/>
  <c r="H19" i="4"/>
  <c r="F37" i="4"/>
  <c r="J37" i="4" s="1"/>
  <c r="F82" i="4"/>
  <c r="L82" i="4" s="1"/>
  <c r="F78" i="4"/>
  <c r="L78" i="4" s="1"/>
  <c r="F74" i="4"/>
  <c r="L74" i="4" s="1"/>
  <c r="F66" i="4"/>
  <c r="L66" i="4" s="1"/>
  <c r="K62" i="4"/>
  <c r="F70" i="4"/>
  <c r="L70" i="4" s="1"/>
  <c r="F80" i="4"/>
  <c r="K80" i="4" s="1"/>
  <c r="T69" i="4"/>
  <c r="K49" i="4"/>
  <c r="S57" i="4"/>
  <c r="N52" i="4"/>
  <c r="S52" i="4" s="1"/>
  <c r="N49" i="4"/>
  <c r="T49" i="4" s="1"/>
  <c r="I19" i="4"/>
  <c r="F35" i="4"/>
  <c r="L35" i="4" s="1"/>
  <c r="F31" i="4"/>
  <c r="J31" i="4" s="1"/>
  <c r="F27" i="4"/>
  <c r="J27" i="4" s="1"/>
  <c r="F23" i="4"/>
  <c r="J23" i="4" s="1"/>
  <c r="N50" i="4"/>
  <c r="S50" i="4" s="1"/>
  <c r="N38" i="4"/>
  <c r="R38" i="4" s="1"/>
  <c r="T36" i="4"/>
  <c r="N34" i="4"/>
  <c r="S34" i="4" s="1"/>
  <c r="N30" i="4"/>
  <c r="R30" i="4" s="1"/>
  <c r="N26" i="4"/>
  <c r="R26" i="4" s="1"/>
  <c r="N45" i="4"/>
  <c r="T45" i="4" s="1"/>
  <c r="F83" i="4"/>
  <c r="L83" i="4" s="1"/>
  <c r="K64" i="4"/>
  <c r="T79" i="4"/>
  <c r="T57" i="4"/>
  <c r="N55" i="4"/>
  <c r="R55" i="4" s="1"/>
  <c r="N51" i="4"/>
  <c r="R51" i="4" s="1"/>
  <c r="N47" i="4"/>
  <c r="S47" i="4" s="1"/>
  <c r="N43" i="4"/>
  <c r="T43" i="4" s="1"/>
  <c r="N39" i="4"/>
  <c r="N35" i="4"/>
  <c r="T33" i="4"/>
  <c r="N31" i="4"/>
  <c r="N27" i="4"/>
  <c r="R27" i="4" s="1"/>
  <c r="N23" i="4"/>
  <c r="T23" i="4" s="1"/>
  <c r="P19" i="4"/>
  <c r="N37" i="4"/>
  <c r="S37" i="4" s="1"/>
  <c r="F81" i="4"/>
  <c r="K81" i="4" s="1"/>
  <c r="K79" i="4"/>
  <c r="F77" i="4"/>
  <c r="K77" i="4" s="1"/>
  <c r="F73" i="4"/>
  <c r="K73" i="4" s="1"/>
  <c r="F71" i="4"/>
  <c r="L71" i="4" s="1"/>
  <c r="F67" i="4"/>
  <c r="L67" i="4" s="1"/>
  <c r="F63" i="4"/>
  <c r="L63" i="4" s="1"/>
  <c r="F59" i="4"/>
  <c r="L59" i="4" s="1"/>
  <c r="S62" i="4"/>
  <c r="W58" i="4"/>
  <c r="N78" i="4"/>
  <c r="T78" i="4" s="1"/>
  <c r="S72" i="4"/>
  <c r="P58" i="4"/>
  <c r="N20" i="4"/>
  <c r="S20" i="4" s="1"/>
  <c r="H58" i="4"/>
  <c r="N81" i="4"/>
  <c r="T81" i="4" s="1"/>
  <c r="N77" i="4"/>
  <c r="T77" i="4" s="1"/>
  <c r="A18" i="4"/>
  <c r="A17" i="3"/>
  <c r="G18" i="3"/>
  <c r="H18" i="3"/>
  <c r="I18" i="3"/>
  <c r="M18" i="3"/>
  <c r="O18" i="3"/>
  <c r="P18" i="3"/>
  <c r="Q18" i="3"/>
  <c r="R18" i="3"/>
  <c r="S18" i="3"/>
  <c r="T18" i="3"/>
  <c r="U18" i="3"/>
  <c r="V18" i="3"/>
  <c r="W18" i="3"/>
  <c r="X18" i="3"/>
  <c r="F19" i="3"/>
  <c r="G20" i="3"/>
  <c r="H20" i="3"/>
  <c r="I20" i="3"/>
  <c r="O20" i="3"/>
  <c r="P20" i="3"/>
  <c r="Q20" i="3"/>
  <c r="F21" i="3"/>
  <c r="N21" i="3"/>
  <c r="D22" i="2"/>
  <c r="D38" i="2"/>
  <c r="D40" i="2"/>
  <c r="D38" i="1"/>
  <c r="D40" i="1"/>
  <c r="S60" i="4" l="1"/>
  <c r="T83" i="4"/>
  <c r="T70" i="4"/>
  <c r="S33" i="4"/>
  <c r="S36" i="4"/>
  <c r="L42" i="4"/>
  <c r="S32" i="4"/>
  <c r="S59" i="4"/>
  <c r="S21" i="3"/>
  <c r="T21" i="3"/>
  <c r="K21" i="3"/>
  <c r="L21" i="3"/>
  <c r="K71" i="4"/>
  <c r="T66" i="4"/>
  <c r="K39" i="4"/>
  <c r="L22" i="4"/>
  <c r="T25" i="4"/>
  <c r="K46" i="4"/>
  <c r="T56" i="4"/>
  <c r="J30" i="4"/>
  <c r="K38" i="4"/>
  <c r="K63" i="4"/>
  <c r="T76" i="4"/>
  <c r="T73" i="4"/>
  <c r="L72" i="4"/>
  <c r="K66" i="4"/>
  <c r="K82" i="4"/>
  <c r="K21" i="4"/>
  <c r="J22" i="4"/>
  <c r="J20" i="4"/>
  <c r="T75" i="4"/>
  <c r="K56" i="4"/>
  <c r="R43" i="4"/>
  <c r="R25" i="4"/>
  <c r="T80" i="4"/>
  <c r="L84" i="4"/>
  <c r="L56" i="4"/>
  <c r="K20" i="4"/>
  <c r="J26" i="4"/>
  <c r="R45" i="4"/>
  <c r="J38" i="4"/>
  <c r="T48" i="4"/>
  <c r="T30" i="4"/>
  <c r="S30" i="4"/>
  <c r="F58" i="4"/>
  <c r="K58" i="4" s="1"/>
  <c r="K67" i="4"/>
  <c r="T53" i="4"/>
  <c r="T61" i="4"/>
  <c r="L68" i="4"/>
  <c r="T22" i="4"/>
  <c r="T24" i="4"/>
  <c r="L52" i="4"/>
  <c r="R46" i="4"/>
  <c r="K36" i="4"/>
  <c r="T71" i="4"/>
  <c r="K59" i="4"/>
  <c r="S24" i="4"/>
  <c r="L80" i="4"/>
  <c r="R22" i="4"/>
  <c r="S21" i="4"/>
  <c r="R53" i="4"/>
  <c r="J36" i="4"/>
  <c r="T65" i="4"/>
  <c r="S27" i="4"/>
  <c r="T27" i="4"/>
  <c r="K40" i="4"/>
  <c r="L29" i="4"/>
  <c r="S78" i="4"/>
  <c r="T37" i="4"/>
  <c r="S51" i="4"/>
  <c r="K23" i="4"/>
  <c r="K74" i="4"/>
  <c r="J44" i="4"/>
  <c r="K43" i="4"/>
  <c r="K48" i="4"/>
  <c r="S46" i="4"/>
  <c r="J24" i="4"/>
  <c r="J40" i="4"/>
  <c r="L41" i="4"/>
  <c r="L57" i="4"/>
  <c r="S68" i="4"/>
  <c r="S48" i="4"/>
  <c r="L76" i="4"/>
  <c r="S43" i="4"/>
  <c r="T52" i="4"/>
  <c r="L24" i="4"/>
  <c r="T54" i="4"/>
  <c r="R21" i="4"/>
  <c r="L53" i="4"/>
  <c r="J52" i="4"/>
  <c r="R56" i="4"/>
  <c r="K53" i="4"/>
  <c r="L23" i="4"/>
  <c r="J29" i="4"/>
  <c r="K44" i="4"/>
  <c r="L65" i="4"/>
  <c r="K55" i="4"/>
  <c r="R50" i="4"/>
  <c r="K27" i="4"/>
  <c r="R37" i="4"/>
  <c r="L39" i="4"/>
  <c r="L75" i="4"/>
  <c r="T50" i="4"/>
  <c r="S81" i="4"/>
  <c r="K57" i="4"/>
  <c r="L21" i="4"/>
  <c r="N18" i="3"/>
  <c r="N20" i="3"/>
  <c r="M20" i="3"/>
  <c r="L19" i="3"/>
  <c r="L18" i="3" s="1"/>
  <c r="K19" i="3"/>
  <c r="K18" i="3" s="1"/>
  <c r="J19" i="3"/>
  <c r="J18" i="3" s="1"/>
  <c r="F20" i="3"/>
  <c r="F18" i="3"/>
  <c r="K25" i="4"/>
  <c r="J32" i="4"/>
  <c r="R23" i="4"/>
  <c r="T31" i="4"/>
  <c r="S31" i="4"/>
  <c r="R31" i="4"/>
  <c r="T39" i="4"/>
  <c r="R39" i="4"/>
  <c r="S55" i="4"/>
  <c r="T55" i="4"/>
  <c r="T34" i="4"/>
  <c r="R52" i="4"/>
  <c r="N58" i="4"/>
  <c r="K70" i="4"/>
  <c r="K78" i="4"/>
  <c r="S38" i="4"/>
  <c r="R49" i="4"/>
  <c r="L51" i="4"/>
  <c r="K51" i="4"/>
  <c r="L27" i="4"/>
  <c r="L47" i="4"/>
  <c r="L77" i="4"/>
  <c r="T38" i="4"/>
  <c r="K28" i="4"/>
  <c r="J51" i="4"/>
  <c r="F19" i="4"/>
  <c r="L19" i="4" s="1"/>
  <c r="J28" i="4"/>
  <c r="K33" i="4"/>
  <c r="J48" i="4"/>
  <c r="L25" i="4"/>
  <c r="L33" i="4"/>
  <c r="K83" i="4"/>
  <c r="K31" i="4"/>
  <c r="T51" i="4"/>
  <c r="L31" i="4"/>
  <c r="L61" i="4"/>
  <c r="L69" i="4"/>
  <c r="L81" i="4"/>
  <c r="S45" i="4"/>
  <c r="K41" i="4"/>
  <c r="S77" i="4"/>
  <c r="J55" i="4"/>
  <c r="S39" i="4"/>
  <c r="K37" i="4"/>
  <c r="L54" i="4"/>
  <c r="J35" i="4"/>
  <c r="J43" i="4"/>
  <c r="N19" i="4"/>
  <c r="T19" i="4" s="1"/>
  <c r="R20" i="4"/>
  <c r="S23" i="4"/>
  <c r="K19" i="4"/>
  <c r="T47" i="4"/>
  <c r="K32" i="4"/>
  <c r="R47" i="4"/>
  <c r="T35" i="4"/>
  <c r="R35" i="4"/>
  <c r="S35" i="4"/>
  <c r="T20" i="4"/>
  <c r="T26" i="4"/>
  <c r="S26" i="4"/>
  <c r="R34" i="4"/>
  <c r="K35" i="4"/>
  <c r="S49" i="4"/>
  <c r="L73" i="4"/>
  <c r="J54" i="4"/>
  <c r="J47" i="4"/>
  <c r="L37" i="4"/>
  <c r="L49" i="4"/>
  <c r="L58" i="4" l="1"/>
  <c r="J19" i="4"/>
  <c r="S19" i="4"/>
  <c r="R19" i="4"/>
  <c r="S58" i="4"/>
  <c r="T58" i="4"/>
</calcChain>
</file>

<file path=xl/sharedStrings.xml><?xml version="1.0" encoding="utf-8"?>
<sst xmlns="http://schemas.openxmlformats.org/spreadsheetml/2006/main" count="443" uniqueCount="180">
  <si>
    <t>-</t>
  </si>
  <si>
    <t>об исполнении графика выполнения мероприятий по проектированию (строительству, реконструкции и т.п.) объектов капитального строительства и (или) приобретению объектов недвижимого имущества</t>
  </si>
  <si>
    <t>об осуществлении расходов областного бюджета, источником которых является субсидия</t>
  </si>
  <si>
    <t>Фактический срок представления отчетности</t>
  </si>
  <si>
    <t>Установленный соглашением (правилами предоставления субсидии) срок представления отчетности</t>
  </si>
  <si>
    <t>Соблюдение сроков представления в ФОИВ отчетности об использовании субсидии, в том числе:</t>
  </si>
  <si>
    <t>Согласование с ФОИВ муниципальных программ, софинансируемых за счет субсидии, а также изменений в муниципальные программы</t>
  </si>
  <si>
    <t>Согласование с ФОИВ государственной программы Оренбургской области, софинансируемой за счет субсидии, а также изменений в государственную программу Оренбургской области</t>
  </si>
  <si>
    <t>город Оренбург</t>
  </si>
  <si>
    <t>Наименование муниципальных образований Оренбургской области, с которыми заключены соглашения</t>
  </si>
  <si>
    <t>Наименование муниципальных образований Оренбургской области, которым распределена субсидия</t>
  </si>
  <si>
    <t>2018 год</t>
  </si>
  <si>
    <t>20а</t>
  </si>
  <si>
    <t>Причины, по которым нарушен срок ввода объекта капитального строительства в эксплуатацию</t>
  </si>
  <si>
    <t>Уровень технической готовности объекта капитального строительства на отчетную дату (процентов)</t>
  </si>
  <si>
    <t>Календарный год, за который указана стоимость объекта капитального строительства</t>
  </si>
  <si>
    <t>Стоимость объекта капитального строительства по утвержденной проектно-сметной документации, (тыс. рублей)</t>
  </si>
  <si>
    <t>Фактический срок ввода объекта капитального строительства в эксплуатацию (дата)</t>
  </si>
  <si>
    <t>Плановый срок ввода объекта капитального строительства в эксплуатацию (дата)</t>
  </si>
  <si>
    <t>Мощность объекта капитального строительства (с указанием единиц измерения)</t>
  </si>
  <si>
    <t>тыс. кв. метров</t>
  </si>
  <si>
    <t>Ввод в эксплуатацию жилья</t>
  </si>
  <si>
    <t>19а</t>
  </si>
  <si>
    <t>Причины недостижения значения показателя результативности</t>
  </si>
  <si>
    <t>Фактическое значение</t>
  </si>
  <si>
    <t>Планируемое значение</t>
  </si>
  <si>
    <t>Единица измерения</t>
  </si>
  <si>
    <t>в сводной бюджетной росписи</t>
  </si>
  <si>
    <t>18б</t>
  </si>
  <si>
    <t>в Законе об областном бюджет</t>
  </si>
  <si>
    <t>18а</t>
  </si>
  <si>
    <t>Х</t>
  </si>
  <si>
    <t>Средства областного бюджета на финансирование мероприятий, осуществляемых с привлечением субсидии, предусмотренные на отчетную дату (тыс. рублей):</t>
  </si>
  <si>
    <t>Причина отклонения в финансировании</t>
  </si>
  <si>
    <t>Причина фактического недофинансирования расходного обязательства за счет областного бюджета</t>
  </si>
  <si>
    <t>Фактическая доля финансирования расходного обязательства за счет средств областного бюджета (процентов)</t>
  </si>
  <si>
    <t>Планируемая доля финансирования расходного обязательства за счет средств областного бюджета в соответствии с соглашением (процентов)</t>
  </si>
  <si>
    <t>внебюджетные источники</t>
  </si>
  <si>
    <t>13г</t>
  </si>
  <si>
    <t>местный бюджет</t>
  </si>
  <si>
    <t>13в</t>
  </si>
  <si>
    <t>областной бюджет</t>
  </si>
  <si>
    <t>13б</t>
  </si>
  <si>
    <t>федеральный бюджет</t>
  </si>
  <si>
    <t>13а</t>
  </si>
  <si>
    <t>Кассовый расход на отчетную дату (тыс. рублей) - всего, в том числе:</t>
  </si>
  <si>
    <t>12г</t>
  </si>
  <si>
    <t>12в</t>
  </si>
  <si>
    <t>12б</t>
  </si>
  <si>
    <t>12а</t>
  </si>
  <si>
    <t>в том числе 3 год действия соглашения</t>
  </si>
  <si>
    <t>в том числе 2 год действия соглашения</t>
  </si>
  <si>
    <t>в том числе 1 год действия соглашения</t>
  </si>
  <si>
    <t>предусмотренный на весь срок действия соглашения</t>
  </si>
  <si>
    <t>Объем средств, предусмотренный соглашением с учетом дополнительных соглашений (тыс. рублей) - всего, в том числе:</t>
  </si>
  <si>
    <t>Причина незаключения соглашения по состояниюю на отчетную дату</t>
  </si>
  <si>
    <t xml:space="preserve">Реквизиты дополнительных соглашений с ФОИВ </t>
  </si>
  <si>
    <t>Реквизиты первоначального соглашения о предоставлении субсидии (далее - соглашение) с главным распорядителем средств федерального бюджета (далее - ФОИВ)</t>
  </si>
  <si>
    <t>Реквизиты указа (поручения) Президента Российской Федерации, в случае если субсидия направлена на его реализацию</t>
  </si>
  <si>
    <t>Реквизиты нормативного правового акта Оренбургской области, которым утверждено расходное обязательство, в целях софинансирования которого предоставляется субсидия</t>
  </si>
  <si>
    <t xml:space="preserve">Реквизиты нормативного правового акта Российской Федерации, которым утверждены правила предоставления и распределения субсидии </t>
  </si>
  <si>
    <t>23103R0210</t>
  </si>
  <si>
    <t>код целевой статьи расходов областного бюджета (указать                   10-значный код целевой статьи расходов)</t>
  </si>
  <si>
    <t>код доходов областного бюджета (в отношении федеральных средств)</t>
  </si>
  <si>
    <t>Код бюджетной классификации</t>
  </si>
  <si>
    <t>Министерство строительства и жилищно-коммунального хозяйства Российской Федерации</t>
  </si>
  <si>
    <t>Наименование главного распорядителя средств федерального бюджета, предоставляющего субсидию</t>
  </si>
  <si>
    <t>Наименование федеральной целевой программы, в рамках которой предоставляется субсидия</t>
  </si>
  <si>
    <t>Наименование государственной программы Российской Федерации, в рамках которой предоставляется субсидия</t>
  </si>
  <si>
    <t>Наименование межбюджетной субсидии, предоставляемой бюджету Оренбургской области из федерального бюджета (далее - субсидия)</t>
  </si>
  <si>
    <t>(наименование главного распорядителя средств областного бюджета)</t>
  </si>
  <si>
    <t>Министерство строительства, жилищно-коммунального и дорожного хозяйства Оренбургской области</t>
  </si>
  <si>
    <t xml:space="preserve">об использовании субсидии, предоставленной бюджету Оренбургской области из федерального бюджета, </t>
  </si>
  <si>
    <t>Отчетность предоставляется в сроки установленные соглашением</t>
  </si>
  <si>
    <t>Ежеквартально до 20-го числа месяца, следующего за отчетным кварталом</t>
  </si>
  <si>
    <t>шт.</t>
  </si>
  <si>
    <t>Количество молодых семей, получивших свидетельство о праве на получение социальной выплаты на приобретение (строительство) жилого помещения</t>
  </si>
  <si>
    <t>Указ Президента Российской Федерации от 7 мая 2012 года № 600 «О мерах по обеспечению граждан Российской Федерации доступным и комфортным жильем и повышению качества жилищно-коммунальных услуг»</t>
  </si>
  <si>
    <t>Постановление Правительства Оренбургской области от 30 августа 2013 года № 737-пп «Об утверждении государственной программы «Стимулирование развития жилищного строительства в Оренбургской области в 2014 - 2020 годах»</t>
  </si>
  <si>
    <t>код целевой статьи расходов областного бюджета (указать                    10-значный код целевой статьи расходов)</t>
  </si>
  <si>
    <t>Министерство строительства и жилищно-коммунального хозайства Российской Федерации</t>
  </si>
  <si>
    <t>Департамент молодежной политики Оренбургской области</t>
  </si>
  <si>
    <t>Всего</t>
  </si>
  <si>
    <t>Оренбургский район</t>
  </si>
  <si>
    <t>Субсидии на софинансирование капитальных вложений в объекты муниципальной собственности</t>
  </si>
  <si>
    <t>тыс. кв. м</t>
  </si>
  <si>
    <t>Ввод жилья</t>
  </si>
  <si>
    <t>г.Оренбург</t>
  </si>
  <si>
    <t>1.</t>
  </si>
  <si>
    <t>в том числе за счет:</t>
  </si>
  <si>
    <t>всего</t>
  </si>
  <si>
    <t>значение</t>
  </si>
  <si>
    <t>единица измерения</t>
  </si>
  <si>
    <t>наименование показателя результативности (контрольного события)</t>
  </si>
  <si>
    <t>кассовые расходы</t>
  </si>
  <si>
    <t>причины недостижения</t>
  </si>
  <si>
    <t>фактическое достижение значения на отчетную дату</t>
  </si>
  <si>
    <t>доля софинансиро-вания за счет средств (процентов)</t>
  </si>
  <si>
    <t>объем средств (тыс. рублей)</t>
  </si>
  <si>
    <t>Показатель результативности</t>
  </si>
  <si>
    <t>Фактически</t>
  </si>
  <si>
    <t>Предусмотрено соглашением</t>
  </si>
  <si>
    <t>Реквизиты соглашения о предоставлении субсидии (дата и номер), наименование федерального органа исполнительной власти и органа исполнительной власти Оренбургской области</t>
  </si>
  <si>
    <t>Наименование муниципального образования</t>
  </si>
  <si>
    <t>№ п/п</t>
  </si>
  <si>
    <t>Наименование субсидии</t>
  </si>
  <si>
    <t>целевых показателей результативности использования межбюджетных субсидий (контрольных событий)</t>
  </si>
  <si>
    <t>об оценке достижения органами местного самоуправления</t>
  </si>
  <si>
    <t>Отчет</t>
  </si>
  <si>
    <t>Свидетельство о праве на получение социальной выплаты</t>
  </si>
  <si>
    <t xml:space="preserve">Субсидии на софинансирование расходов по предоставлению социальных выплат на строительство (приобретение) жилья отдельным категориям молодых семей </t>
  </si>
  <si>
    <t>предусмотрено соглашением о предоставлении субсидии</t>
  </si>
  <si>
    <r>
      <t>перечис-ленный в МБ</t>
    </r>
    <r>
      <rPr>
        <vertAlign val="superscript"/>
        <sz val="7.5"/>
        <rFont val="Times New Roman"/>
        <family val="1"/>
        <charset val="204"/>
      </rPr>
      <t>3)</t>
    </r>
    <r>
      <rPr>
        <sz val="7.5"/>
        <rFont val="Times New Roman"/>
        <family val="1"/>
        <charset val="204"/>
      </rPr>
      <t xml:space="preserve"> - всего</t>
    </r>
  </si>
  <si>
    <r>
      <t>ФБ</t>
    </r>
    <r>
      <rPr>
        <vertAlign val="superscript"/>
        <sz val="7.5"/>
        <rFont val="Times New Roman"/>
        <family val="1"/>
        <charset val="204"/>
      </rPr>
      <t>1)</t>
    </r>
  </si>
  <si>
    <r>
      <t>ОБ</t>
    </r>
    <r>
      <rPr>
        <vertAlign val="superscript"/>
        <sz val="7.5"/>
        <rFont val="Times New Roman"/>
        <family val="1"/>
        <charset val="204"/>
      </rPr>
      <t>2)</t>
    </r>
  </si>
  <si>
    <r>
      <t>МБ</t>
    </r>
    <r>
      <rPr>
        <vertAlign val="superscript"/>
        <sz val="7.5"/>
        <rFont val="Times New Roman"/>
        <family val="1"/>
        <charset val="204"/>
      </rPr>
      <t>3)</t>
    </r>
  </si>
  <si>
    <r>
      <rPr>
        <vertAlign val="superscript"/>
        <sz val="8"/>
        <rFont val="Times New Roman"/>
        <family val="1"/>
        <charset val="204"/>
      </rPr>
      <t xml:space="preserve">1) </t>
    </r>
    <r>
      <rPr>
        <sz val="8"/>
        <rFont val="Times New Roman"/>
        <family val="1"/>
        <charset val="204"/>
      </rPr>
      <t>Федеральный бюджет.</t>
    </r>
  </si>
  <si>
    <r>
      <rPr>
        <vertAlign val="superscript"/>
        <sz val="8"/>
        <rFont val="Times New Roman"/>
        <family val="1"/>
        <charset val="204"/>
      </rPr>
      <t>2)</t>
    </r>
    <r>
      <rPr>
        <sz val="8"/>
        <rFont val="Times New Roman"/>
        <family val="1"/>
        <charset val="204"/>
      </rPr>
      <t xml:space="preserve"> Областной бюджет.</t>
    </r>
  </si>
  <si>
    <r>
      <rPr>
        <vertAlign val="superscript"/>
        <sz val="8"/>
        <rFont val="Times New Roman"/>
        <family val="1"/>
        <charset val="204"/>
      </rPr>
      <t>3)</t>
    </r>
    <r>
      <rPr>
        <sz val="8"/>
        <rFont val="Times New Roman"/>
        <family val="1"/>
        <charset val="204"/>
      </rPr>
      <t xml:space="preserve"> Местный бюджет.</t>
    </r>
  </si>
  <si>
    <r>
      <t>предусмотрено соглашением о предоставлении субсидии</t>
    </r>
    <r>
      <rPr>
        <vertAlign val="superscript"/>
        <sz val="8"/>
        <rFont val="Times New Roman"/>
        <family val="1"/>
        <charset val="204"/>
      </rPr>
      <t>4)</t>
    </r>
  </si>
  <si>
    <r>
      <t>перечис-ленный в МБ</t>
    </r>
    <r>
      <rPr>
        <vertAlign val="superscript"/>
        <sz val="8"/>
        <rFont val="Times New Roman"/>
        <family val="1"/>
        <charset val="204"/>
      </rPr>
      <t>3)</t>
    </r>
    <r>
      <rPr>
        <sz val="8"/>
        <rFont val="Times New Roman"/>
        <family val="1"/>
        <charset val="204"/>
      </rPr>
      <t xml:space="preserve"> - всего</t>
    </r>
  </si>
  <si>
    <r>
      <t>ФБ</t>
    </r>
    <r>
      <rPr>
        <vertAlign val="superscript"/>
        <sz val="8"/>
        <rFont val="Times New Roman"/>
        <family val="1"/>
        <charset val="204"/>
      </rPr>
      <t>1)</t>
    </r>
  </si>
  <si>
    <r>
      <t>ОБ</t>
    </r>
    <r>
      <rPr>
        <vertAlign val="superscript"/>
        <sz val="8"/>
        <rFont val="Times New Roman"/>
        <family val="1"/>
        <charset val="204"/>
      </rPr>
      <t>2)</t>
    </r>
  </si>
  <si>
    <r>
      <t>МБ</t>
    </r>
    <r>
      <rPr>
        <vertAlign val="superscript"/>
        <sz val="8"/>
        <rFont val="Times New Roman"/>
        <family val="1"/>
        <charset val="204"/>
      </rPr>
      <t>3)</t>
    </r>
  </si>
  <si>
    <r>
      <rPr>
        <vertAlign val="superscript"/>
        <sz val="8"/>
        <rFont val="Times New Roman"/>
        <family val="1"/>
        <charset val="204"/>
      </rPr>
      <t>2)</t>
    </r>
    <r>
      <rPr>
        <sz val="8"/>
        <rFont val="Times New Roman"/>
        <family val="1"/>
        <charset val="204"/>
      </rPr>
      <t xml:space="preserve"> Средства областного бюджета.</t>
    </r>
  </si>
  <si>
    <r>
      <rPr>
        <vertAlign val="superscript"/>
        <sz val="8"/>
        <rFont val="Times New Roman"/>
        <family val="1"/>
        <charset val="204"/>
      </rPr>
      <t>3)</t>
    </r>
    <r>
      <rPr>
        <sz val="8"/>
        <rFont val="Times New Roman"/>
        <family val="1"/>
        <charset val="204"/>
      </rPr>
      <t xml:space="preserve"> Средства местных бюджетов.</t>
    </r>
  </si>
  <si>
    <r>
      <t>Показатели результативности предоставления субсидии (контрольного события)</t>
    </r>
    <r>
      <rPr>
        <vertAlign val="superscript"/>
        <sz val="10"/>
        <rFont val="Times New Roman"/>
        <family val="1"/>
        <charset val="204"/>
      </rPr>
      <t>*)</t>
    </r>
  </si>
  <si>
    <r>
      <t>Сведения об объектах государственной (муниципальной) собственности Оренбургской области, в которые осуществляются капитальные вложения</t>
    </r>
    <r>
      <rPr>
        <vertAlign val="superscript"/>
        <sz val="10"/>
        <rFont val="Times New Roman"/>
        <family val="1"/>
        <charset val="204"/>
      </rPr>
      <t>**)</t>
    </r>
  </si>
  <si>
    <r>
      <t>о достижении значений показателей результативности использования субсидии (контрольных событий)</t>
    </r>
    <r>
      <rPr>
        <vertAlign val="superscript"/>
        <sz val="10"/>
        <rFont val="Times New Roman"/>
        <family val="1"/>
        <charset val="204"/>
      </rPr>
      <t>*)</t>
    </r>
  </si>
  <si>
    <r>
      <rPr>
        <vertAlign val="superscript"/>
        <sz val="10"/>
        <rFont val="Times New Roman"/>
        <family val="1"/>
        <charset val="204"/>
      </rPr>
      <t>*)</t>
    </r>
    <r>
      <rPr>
        <sz val="10"/>
        <rFont val="Times New Roman"/>
        <family val="1"/>
        <charset val="204"/>
      </rPr>
      <t xml:space="preserve"> Информация о достижении значений контрольных событий представляется в отношении субсидий, предоставляемых на осуществление капитальных вложений.</t>
    </r>
  </si>
  <si>
    <r>
      <rPr>
        <vertAlign val="superscript"/>
        <sz val="10"/>
        <rFont val="Times New Roman"/>
        <family val="1"/>
        <charset val="204"/>
      </rPr>
      <t>**)</t>
    </r>
    <r>
      <rPr>
        <sz val="10"/>
        <rFont val="Times New Roman"/>
        <family val="1"/>
        <charset val="204"/>
      </rPr>
      <t xml:space="preserve"> Информация приводится раздельно по каждому объекту капитального строительства.</t>
    </r>
  </si>
  <si>
    <t>за 1 полугодие 2018 года (по состоянию на 30 июня 2018 года)</t>
  </si>
  <si>
    <t>объем средств на 3 года</t>
  </si>
  <si>
    <t>объем средств на 1 год</t>
  </si>
  <si>
    <t>объем средств на 2 год</t>
  </si>
  <si>
    <t>объем средств на 3 год</t>
  </si>
  <si>
    <t>по состоянию на 30 июня 2018 года</t>
  </si>
  <si>
    <t>Закон Оренбургской области от 21 декабря 2017 года № 747/178-VI-ОЗ «Об областном бюджете на 2018 год и на плановый период 2019 и 2020 годов»</t>
  </si>
  <si>
    <t>Субсидии из федерального бюджета бюджету Оренбургской области на софинансирование расходных обязательств субъекта Российской Федерации на предоставление социальных выплат молодым семьям на приобретение (строительство) жилья в рамках подпрограммы «Обеспечение жильем молодых семей» государственной программы Российской Федерации "Обеспечение доступным и комфорным жильем и коммунальными услугами граждан Российской Федерации"</t>
  </si>
  <si>
    <t xml:space="preserve">Постановление Правительства Российской Федерации от 30 декабря 2017 года № 1710 "Об утверждении государственной программы Российской Федерации "Обеспечение доступным и комфорным жильем и коммунальными услугами граждан Российской Федерации" </t>
  </si>
  <si>
    <t>Соглашение от 8 февраля 2018 года № 069-08-2018-164</t>
  </si>
  <si>
    <t>1. Дополнительное соглашение от 9 июня 2018 года № 069-08-2018-164/1</t>
  </si>
  <si>
    <t>Абдулинский городской округ, г. Бугуруслан, г. Бузулук, Гайский городской округ, Кувандыкский городской округ, г. Медногорск,  г. Новотроицк, г. Оренбург, г. Орск, Соль-Илецкий городской округ, Сорочинский городской округ, Ясненский городской округ, Адамовский район, Акбулакский район, Александровский район, Асекеевский район, Беляевский район,  Бугурусланский район, Бузулукский район, Грачевский район, Домбаровский район, Илекский район, Красногвардейский район, Курманаевский район, Матвеевский район, Новоорский район, Новосергиевский район, Октябрьский район, Оренбургский район, Первомайский район, Переволоцкий район, Пономаревский район, Сакмарский район, Саракташский район, Ташлинский район, Тоцкий район, Тюльганский район, Шарлыкский район</t>
  </si>
  <si>
    <t>Субсидии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</si>
  <si>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ВСЕГО</t>
  </si>
  <si>
    <t>Новосергеевский район</t>
  </si>
  <si>
    <t>доля софинансирования за счет средств (процентов)</t>
  </si>
  <si>
    <t>Субсидии на  софинансирование расходных обязательств по реализации проектов по развитию территоррий, расположенных в границах населенных пунктов, предусматривающих строительство жилья, которые включены в государственные программы субъектов Российской Федерации по развитию жилищного строительства, в рамках приоритетного проекта "Ипотека и арендное жилье" государственной программы Российской Федерации "Обеспечение доступным и комфорным жильем и коммунльными услугами граждан Российской Федерации"</t>
  </si>
  <si>
    <t xml:space="preserve">Соглашение от 8 февраля 2018 года № 069-08-2018-387 о предоставлении в 2018 году субсидий из федерального бюджета бюджету Оренбургской области на реализацию мероприятий по стимулированию программ развития жилищного строительства субъектов Российской Федерации в рамках приоритетного проекта "Ипотека и арендное жилье" </t>
  </si>
  <si>
    <t>25%</t>
  </si>
  <si>
    <t>20б</t>
  </si>
  <si>
    <t>Строительство автомобильной дороги ул. Братьев Хусаиновых (участок дороги от пр. Северного до ул. Саморядова) в 16 мкр. СВЖР г. Оренбурга</t>
  </si>
  <si>
    <t>0,725 километров</t>
  </si>
  <si>
    <t>в ценах 2017 года</t>
  </si>
  <si>
    <t>Строительство автомобильной дороги ул. Саморядова (участок дороги от ул. Поляничко до ул. Братьев Хусаиновых) в 16 мкр. СВЖР г. Оренбурга</t>
  </si>
  <si>
    <t>0,445 километров</t>
  </si>
  <si>
    <t>в ценах                   2017 года</t>
  </si>
  <si>
    <r>
      <t>20 октября 2017 года</t>
    </r>
    <r>
      <rPr>
        <vertAlign val="superscript"/>
        <sz val="10"/>
        <rFont val="Times New Roman"/>
        <family val="1"/>
        <charset val="204"/>
      </rPr>
      <t>***)</t>
    </r>
  </si>
  <si>
    <t xml:space="preserve">ежеквартально, не позднее 20-го числа месяца, следующего за отчетным кварталом                                                                                  </t>
  </si>
  <si>
    <t xml:space="preserve">ежеквартально, не позднее 20-го числа месяца, следующего за отчетным кварталом  </t>
  </si>
  <si>
    <t>Министерство строительства, жилищно-коммунального и дорожного хозяйства Оренбургской области       Администрация муниципального образования "город Оренбург" Оренбургской области (№ 53701000-1-2018-002 от 07.05.2018)</t>
  </si>
  <si>
    <t xml:space="preserve">Министерство строительства, жилищно-коммунального и дорожного хозяйства Оренбургской области    Администрация муниципального образования Оренбургский район Оренбургской области                   (№ 48-с от 28.02.2018)                   </t>
  </si>
  <si>
    <t>89220225497020000151</t>
  </si>
  <si>
    <t>23701R4970</t>
  </si>
  <si>
    <t>85120225021020000151</t>
  </si>
  <si>
    <t>Графиком перечисления субсидии, в рамках соглашений, запланировано финансирование в III квартале 2018 года</t>
  </si>
  <si>
    <t xml:space="preserve">19 апреля 2018 года                           </t>
  </si>
  <si>
    <t xml:space="preserve">19 апреля 2018 года              </t>
  </si>
  <si>
    <t xml:space="preserve">19 апреля 2018 года </t>
  </si>
  <si>
    <r>
      <rPr>
        <vertAlign val="superscript"/>
        <sz val="10"/>
        <rFont val="Times New Roman"/>
        <family val="1"/>
        <charset val="204"/>
      </rPr>
      <t>***)</t>
    </r>
    <r>
      <rPr>
        <sz val="10"/>
        <rFont val="Times New Roman"/>
        <family val="1"/>
        <charset val="204"/>
      </rPr>
      <t xml:space="preserve">  Расчет распределения межбюджетного трансферта между субъектами Российской Федерации на 2018 год и на плановый период 2019 и 2020 годов.</t>
    </r>
  </si>
  <si>
    <t>Красногвардейский район</t>
  </si>
  <si>
    <t>Октябрьский район</t>
  </si>
  <si>
    <r>
      <rPr>
        <vertAlign val="superscript"/>
        <sz val="8"/>
        <rFont val="Times New Roman"/>
        <family val="1"/>
        <charset val="204"/>
      </rPr>
      <t xml:space="preserve">1)  </t>
    </r>
    <r>
      <rPr>
        <sz val="8"/>
        <rFont val="Times New Roman"/>
        <family val="1"/>
        <charset val="204"/>
      </rPr>
      <t>Средства федерального бюджета</t>
    </r>
  </si>
  <si>
    <t>Постановление Правительства Российской Федерации от 30 декабря 2017 года № 1710 «Об утверждении государственной программы Российской Федерации "Обеспечение доступным и комфорным жильем и коммунальными услугами граждан Российской Федерации»</t>
  </si>
  <si>
    <t>Государственная программа Российской Федерации «Обеспечение доступным и комфортным жильем и коммунальными услугами граждан Российской Федерации», утвержденная постановлением Правительства Российской Федерации от 30 декабря 2017 года  № 1710</t>
  </si>
  <si>
    <t>в соглашении о предоставлении средств из федерального бюджета при расчете долей софинансирования не учитываются средства местного бюджета, они отражаются только справочно и только средства городских округов, без учета средств муниципальных районов</t>
  </si>
  <si>
    <t>Таблица 12</t>
  </si>
  <si>
    <t>Таблица 13</t>
  </si>
  <si>
    <t>В июне 2018 года в Закон Оренбургской области от 21.12.2017 № 747/181-VI-ОЗ "Об областном бюджете на 2017 год и на плановый период 2018 и 2019 годов" (в редакции от 15.06.2018 №1069/271-VI-ОЗ) были внесены изменения, которыми предусмотрены ассигнования областного бюджета в объеме 26 886,30 тыс. рублей на основное мероприятие "Строительство объектов инженерной инфраструктуры, в том числе к земельным участкам, предоставляемым многодетным семьям". В настоящее время осуществляется заключение соглашений с муниципальнымии образованиями.</t>
  </si>
  <si>
    <t xml:space="preserve">В рамках соглашения с муниципальным образованием Оренбургский район от 28.02.2017 № 48-с финансирование предусмотрено в 2018 году. Школа введена в эксплуатацию 28 августа 2017 года.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</si>
</sst>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charset val="204"/>
      <scheme val="minor"/>
    </font>
    <font>
      <sz val="11"/>
      <name val="Times New Roman"/>
      <family val="1"/>
      <charset val="204"/>
    </font>
    <font>
      <sz val="7.5"/>
      <name val="Times New Roman"/>
      <family val="1"/>
      <charset val="204"/>
    </font>
    <font>
      <sz val="8"/>
      <name val="Times New Roman"/>
      <family val="1"/>
      <charset val="204"/>
    </font>
    <font>
      <vertAlign val="superscript"/>
      <sz val="7.5"/>
      <name val="Times New Roman"/>
      <family val="1"/>
      <charset val="204"/>
    </font>
    <font>
      <vertAlign val="superscript"/>
      <sz val="8"/>
      <name val="Times New Roman"/>
      <family val="1"/>
      <charset val="204"/>
    </font>
    <font>
      <sz val="10"/>
      <name val="Times New Roman"/>
      <family val="1"/>
      <charset val="204"/>
    </font>
    <font>
      <sz val="11"/>
      <name val="Calibri"/>
      <family val="2"/>
      <charset val="204"/>
      <scheme val="minor"/>
    </font>
    <font>
      <sz val="12"/>
      <name val="Times New Roman"/>
      <family val="1"/>
      <charset val="204"/>
    </font>
    <font>
      <sz val="10"/>
      <name val="Calibri"/>
      <family val="2"/>
      <charset val="204"/>
      <scheme val="minor"/>
    </font>
    <font>
      <i/>
      <sz val="10"/>
      <name val="Times New Roman"/>
      <family val="1"/>
      <charset val="204"/>
    </font>
    <font>
      <vertAlign val="superscript"/>
      <sz val="10"/>
      <name val="Times New Roman"/>
      <family val="1"/>
      <charset val="204"/>
    </font>
    <font>
      <b/>
      <sz val="7.5"/>
      <name val="Times New Roman"/>
      <family val="1"/>
      <charset val="204"/>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1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80">
    <xf numFmtId="0" fontId="0" fillId="0" borderId="0" xfId="0"/>
    <xf numFmtId="0" fontId="1" fillId="0" borderId="0" xfId="0" applyFont="1" applyAlignment="1">
      <alignment wrapText="1"/>
    </xf>
    <xf numFmtId="0" fontId="3" fillId="0" borderId="0" xfId="0" applyFont="1" applyAlignment="1">
      <alignment wrapText="1"/>
    </xf>
    <xf numFmtId="0" fontId="2" fillId="0" borderId="2" xfId="0" applyFont="1" applyBorder="1" applyAlignment="1">
      <alignment horizontal="center" vertical="center" wrapText="1"/>
    </xf>
    <xf numFmtId="0" fontId="3" fillId="0" borderId="0" xfId="0" applyFont="1" applyAlignment="1">
      <alignment horizontal="center" vertical="center" wrapText="1"/>
    </xf>
    <xf numFmtId="0" fontId="2" fillId="0" borderId="2" xfId="0" applyFont="1" applyBorder="1" applyAlignment="1">
      <alignment horizontal="left" vertical="top" wrapText="1"/>
    </xf>
    <xf numFmtId="49" fontId="2" fillId="0" borderId="2" xfId="0" applyNumberFormat="1" applyFont="1" applyFill="1" applyBorder="1" applyAlignment="1" applyProtection="1">
      <alignment horizontal="left" vertical="top" wrapText="1"/>
      <protection locked="0"/>
    </xf>
    <xf numFmtId="49" fontId="2" fillId="0" borderId="2" xfId="0" applyNumberFormat="1" applyFont="1" applyFill="1" applyBorder="1" applyAlignment="1" applyProtection="1">
      <alignment horizontal="left" vertical="top" wrapText="1" shrinkToFit="1"/>
      <protection locked="0"/>
    </xf>
    <xf numFmtId="4" fontId="2" fillId="0" borderId="2" xfId="0" applyNumberFormat="1" applyFont="1" applyBorder="1" applyAlignment="1">
      <alignment horizontal="right" vertical="top" wrapText="1"/>
    </xf>
    <xf numFmtId="4" fontId="2" fillId="0" borderId="2" xfId="0" applyNumberFormat="1" applyFont="1" applyFill="1" applyBorder="1" applyAlignment="1" applyProtection="1">
      <alignment horizontal="right" vertical="top"/>
      <protection locked="0"/>
    </xf>
    <xf numFmtId="49" fontId="2" fillId="0" borderId="2" xfId="0" applyNumberFormat="1" applyFont="1" applyFill="1" applyBorder="1" applyAlignment="1" applyProtection="1">
      <alignment horizontal="left" vertical="top"/>
      <protection locked="0"/>
    </xf>
    <xf numFmtId="3" fontId="2" fillId="0" borderId="2" xfId="0" applyNumberFormat="1" applyFont="1" applyFill="1" applyBorder="1" applyAlignment="1" applyProtection="1">
      <alignment horizontal="right" vertical="top"/>
      <protection locked="0"/>
    </xf>
    <xf numFmtId="4" fontId="2" fillId="0" borderId="2" xfId="0" applyNumberFormat="1" applyFont="1" applyBorder="1" applyAlignment="1">
      <alignment horizontal="left" vertical="top" wrapText="1"/>
    </xf>
    <xf numFmtId="49" fontId="2" fillId="0" borderId="2" xfId="0" applyNumberFormat="1" applyFont="1" applyFill="1" applyBorder="1" applyAlignment="1" applyProtection="1">
      <alignment wrapText="1"/>
      <protection locked="0"/>
    </xf>
    <xf numFmtId="0" fontId="3"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wrapText="1"/>
    </xf>
    <xf numFmtId="0" fontId="1" fillId="0" borderId="0" xfId="0" applyFont="1" applyAlignment="1">
      <alignment horizontal="left" vertical="top" wrapText="1"/>
    </xf>
    <xf numFmtId="0" fontId="3" fillId="0" borderId="2" xfId="0" applyFont="1" applyBorder="1" applyAlignment="1">
      <alignment horizontal="center" vertical="center" wrapText="1"/>
    </xf>
    <xf numFmtId="4" fontId="3" fillId="2" borderId="2" xfId="0" applyNumberFormat="1" applyFont="1" applyFill="1" applyBorder="1" applyAlignment="1">
      <alignment horizontal="right" vertical="top" wrapText="1"/>
    </xf>
    <xf numFmtId="0" fontId="3" fillId="2" borderId="2" xfId="0" applyFont="1" applyFill="1" applyBorder="1" applyAlignment="1">
      <alignment horizontal="left" vertical="top" wrapText="1"/>
    </xf>
    <xf numFmtId="0" fontId="3" fillId="2" borderId="2" xfId="0" applyFont="1" applyFill="1" applyBorder="1" applyAlignment="1">
      <alignment horizontal="right" vertical="top" wrapText="1"/>
    </xf>
    <xf numFmtId="0" fontId="3" fillId="2" borderId="2" xfId="0" applyFont="1" applyFill="1" applyBorder="1" applyAlignment="1">
      <alignment wrapText="1"/>
    </xf>
    <xf numFmtId="0" fontId="3" fillId="0" borderId="2" xfId="0" applyFont="1" applyBorder="1" applyAlignment="1">
      <alignment horizontal="left" vertical="top" wrapText="1"/>
    </xf>
    <xf numFmtId="4" fontId="3" fillId="0" borderId="2" xfId="0" applyNumberFormat="1" applyFont="1" applyBorder="1" applyAlignment="1">
      <alignment horizontal="right" vertical="top" wrapText="1"/>
    </xf>
    <xf numFmtId="0" fontId="3" fillId="0" borderId="2" xfId="0" applyFont="1" applyBorder="1" applyAlignment="1">
      <alignment horizontal="right" vertical="top" wrapText="1"/>
    </xf>
    <xf numFmtId="0" fontId="3" fillId="0" borderId="2" xfId="0" applyFont="1" applyBorder="1" applyAlignment="1">
      <alignment wrapText="1"/>
    </xf>
    <xf numFmtId="0" fontId="3" fillId="0" borderId="2" xfId="0" applyFont="1" applyFill="1" applyBorder="1" applyAlignment="1" applyProtection="1">
      <alignment horizontal="left" vertical="top" wrapText="1"/>
    </xf>
    <xf numFmtId="49" fontId="3" fillId="3" borderId="2" xfId="0" applyNumberFormat="1" applyFont="1" applyFill="1" applyBorder="1" applyAlignment="1">
      <alignment horizontal="left" vertical="top" wrapText="1"/>
    </xf>
    <xf numFmtId="0" fontId="7" fillId="0" borderId="0" xfId="0" applyFont="1"/>
    <xf numFmtId="0" fontId="1" fillId="0" borderId="0" xfId="0" applyFont="1" applyFill="1"/>
    <xf numFmtId="0" fontId="1" fillId="0" borderId="0" xfId="0" applyFont="1" applyFill="1" applyAlignment="1">
      <alignment horizontal="center"/>
    </xf>
    <xf numFmtId="0" fontId="1" fillId="0" borderId="0" xfId="0" applyFont="1" applyFill="1" applyAlignment="1"/>
    <xf numFmtId="0" fontId="8" fillId="0" borderId="0" xfId="0" applyFont="1" applyFill="1"/>
    <xf numFmtId="0" fontId="6" fillId="0" borderId="2" xfId="0" applyFont="1" applyFill="1" applyBorder="1" applyAlignment="1">
      <alignment horizontal="center" vertical="top" wrapText="1"/>
    </xf>
    <xf numFmtId="0" fontId="6" fillId="0" borderId="2" xfId="0" applyFont="1" applyFill="1" applyBorder="1" applyAlignment="1">
      <alignment vertical="top" wrapText="1"/>
    </xf>
    <xf numFmtId="0" fontId="9" fillId="0" borderId="0" xfId="0" applyFont="1"/>
    <xf numFmtId="0" fontId="6" fillId="0" borderId="8" xfId="0" applyFont="1" applyFill="1" applyBorder="1" applyAlignment="1">
      <alignment horizontal="center" vertical="top" wrapText="1"/>
    </xf>
    <xf numFmtId="0" fontId="6" fillId="0" borderId="8" xfId="0" applyFont="1" applyFill="1" applyBorder="1" applyAlignment="1">
      <alignment vertical="top" wrapText="1"/>
    </xf>
    <xf numFmtId="0" fontId="6" fillId="0" borderId="7" xfId="0" applyFont="1" applyFill="1" applyBorder="1" applyAlignment="1">
      <alignment horizontal="center" vertical="top" wrapText="1"/>
    </xf>
    <xf numFmtId="0" fontId="6" fillId="0" borderId="7" xfId="0" applyFont="1" applyFill="1" applyBorder="1" applyAlignment="1">
      <alignment vertical="top" wrapText="1"/>
    </xf>
    <xf numFmtId="0" fontId="6" fillId="0" borderId="2" xfId="0" applyFont="1" applyBorder="1" applyAlignment="1">
      <alignment vertical="top" wrapText="1"/>
    </xf>
    <xf numFmtId="3" fontId="10" fillId="0" borderId="2" xfId="0" applyNumberFormat="1" applyFont="1" applyFill="1" applyBorder="1" applyAlignment="1">
      <alignment horizontal="center" vertical="top" wrapText="1"/>
    </xf>
    <xf numFmtId="0" fontId="10" fillId="0" borderId="2" xfId="0" applyFont="1" applyFill="1" applyBorder="1" applyAlignment="1">
      <alignment vertical="top" wrapText="1"/>
    </xf>
    <xf numFmtId="3" fontId="6" fillId="0" borderId="2" xfId="0" applyNumberFormat="1" applyFont="1" applyFill="1" applyBorder="1" applyAlignment="1">
      <alignment horizontal="center" vertical="top" wrapText="1"/>
    </xf>
    <xf numFmtId="4" fontId="9" fillId="0" borderId="0" xfId="0" applyNumberFormat="1" applyFont="1"/>
    <xf numFmtId="0" fontId="10"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wrapText="1"/>
    </xf>
    <xf numFmtId="4" fontId="3" fillId="0" borderId="2" xfId="0" applyNumberFormat="1" applyFont="1" applyBorder="1" applyAlignment="1">
      <alignment horizontal="right" vertical="top" wrapText="1"/>
    </xf>
    <xf numFmtId="4" fontId="6" fillId="3" borderId="2" xfId="0" applyNumberFormat="1" applyFont="1" applyFill="1" applyBorder="1" applyAlignment="1">
      <alignment horizontal="left" vertical="top" wrapText="1"/>
    </xf>
    <xf numFmtId="4" fontId="10" fillId="3" borderId="2" xfId="0" applyNumberFormat="1" applyFont="1" applyFill="1" applyBorder="1" applyAlignment="1">
      <alignment horizontal="left" vertical="top" wrapText="1"/>
    </xf>
    <xf numFmtId="0" fontId="10" fillId="3" borderId="2" xfId="0" applyFont="1" applyFill="1" applyBorder="1" applyAlignment="1">
      <alignment horizontal="left" vertical="top" wrapText="1"/>
    </xf>
    <xf numFmtId="0" fontId="6" fillId="3" borderId="2" xfId="0" applyFont="1" applyFill="1" applyBorder="1" applyAlignment="1">
      <alignment vertical="top" wrapText="1"/>
    </xf>
    <xf numFmtId="49" fontId="2" fillId="0" borderId="2" xfId="0" applyNumberFormat="1" applyFont="1" applyBorder="1" applyAlignment="1">
      <alignment horizontal="left" vertical="top" wrapText="1"/>
    </xf>
    <xf numFmtId="4" fontId="12" fillId="2" borderId="2" xfId="0" applyNumberFormat="1" applyFont="1" applyFill="1" applyBorder="1" applyAlignment="1">
      <alignment wrapText="1"/>
    </xf>
    <xf numFmtId="3" fontId="12" fillId="2" borderId="2" xfId="0" applyNumberFormat="1" applyFont="1" applyFill="1" applyBorder="1" applyAlignment="1">
      <alignment wrapText="1"/>
    </xf>
    <xf numFmtId="0" fontId="12" fillId="2" borderId="2" xfId="0" applyFont="1" applyFill="1" applyBorder="1" applyAlignment="1">
      <alignment horizontal="left" vertical="top" wrapText="1"/>
    </xf>
    <xf numFmtId="4" fontId="12" fillId="2" borderId="2" xfId="0" applyNumberFormat="1" applyFont="1" applyFill="1" applyBorder="1" applyAlignment="1">
      <alignment horizontal="right" vertical="top" wrapText="1"/>
    </xf>
    <xf numFmtId="4" fontId="12" fillId="2" borderId="2" xfId="0" applyNumberFormat="1" applyFont="1" applyFill="1" applyBorder="1" applyAlignment="1" applyProtection="1">
      <alignment horizontal="right" vertical="top"/>
      <protection locked="0"/>
    </xf>
    <xf numFmtId="4" fontId="2" fillId="3" borderId="2" xfId="0" applyNumberFormat="1" applyFont="1" applyFill="1" applyBorder="1" applyAlignment="1">
      <alignment horizontal="right" vertical="top" wrapText="1"/>
    </xf>
    <xf numFmtId="4" fontId="2" fillId="3" borderId="2" xfId="0" applyNumberFormat="1" applyFont="1" applyFill="1" applyBorder="1" applyAlignment="1" applyProtection="1">
      <alignment horizontal="right" vertical="top"/>
      <protection locked="0"/>
    </xf>
    <xf numFmtId="49" fontId="12" fillId="2" borderId="2" xfId="0" applyNumberFormat="1" applyFont="1" applyFill="1" applyBorder="1" applyAlignment="1">
      <alignment horizontal="left" vertical="top" wrapText="1"/>
    </xf>
    <xf numFmtId="3" fontId="12" fillId="2" borderId="2" xfId="0" applyNumberFormat="1" applyFont="1" applyFill="1" applyBorder="1" applyAlignment="1" applyProtection="1">
      <alignment horizontal="right"/>
      <protection locked="0"/>
    </xf>
    <xf numFmtId="4" fontId="10" fillId="0" borderId="2" xfId="0" applyNumberFormat="1" applyFont="1" applyFill="1" applyBorder="1" applyAlignment="1">
      <alignment horizontal="left" vertical="top"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xf>
    <xf numFmtId="4" fontId="6" fillId="3" borderId="2" xfId="0" applyNumberFormat="1" applyFont="1" applyFill="1" applyBorder="1" applyAlignment="1">
      <alignment horizontal="left" vertical="top" wrapText="1"/>
    </xf>
    <xf numFmtId="4" fontId="3" fillId="2" borderId="2" xfId="0" applyNumberFormat="1" applyFont="1" applyFill="1" applyBorder="1" applyAlignment="1">
      <alignment horizontal="right" vertical="top" wrapText="1"/>
    </xf>
    <xf numFmtId="0" fontId="3" fillId="3" borderId="2" xfId="0" applyFont="1" applyFill="1" applyBorder="1" applyAlignment="1">
      <alignment vertical="top" wrapText="1"/>
    </xf>
    <xf numFmtId="0" fontId="3" fillId="0" borderId="2" xfId="0" applyFont="1" applyBorder="1" applyAlignment="1">
      <alignment horizontal="left" vertical="top" wrapText="1"/>
    </xf>
    <xf numFmtId="0" fontId="3" fillId="3" borderId="2" xfId="0" applyFont="1" applyFill="1" applyBorder="1" applyAlignment="1">
      <alignment horizontal="left" vertical="top" wrapText="1"/>
    </xf>
    <xf numFmtId="4" fontId="10" fillId="0" borderId="2" xfId="0" applyNumberFormat="1" applyFont="1" applyFill="1" applyBorder="1" applyAlignment="1">
      <alignment horizontal="left" vertical="top" wrapText="1"/>
    </xf>
    <xf numFmtId="49" fontId="6" fillId="0" borderId="2" xfId="0" applyNumberFormat="1" applyFont="1" applyFill="1" applyBorder="1" applyAlignment="1">
      <alignment horizontal="left" vertical="top" wrapText="1"/>
    </xf>
    <xf numFmtId="0" fontId="10" fillId="0" borderId="2"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4" fontId="6" fillId="0" borderId="2" xfId="0" applyNumberFormat="1" applyFont="1" applyFill="1" applyBorder="1" applyAlignment="1">
      <alignment horizontal="left" vertical="top" wrapText="1"/>
    </xf>
    <xf numFmtId="4" fontId="10" fillId="0" borderId="5" xfId="0" applyNumberFormat="1" applyFont="1" applyFill="1" applyBorder="1" applyAlignment="1">
      <alignment horizontal="left" vertical="top" wrapText="1"/>
    </xf>
    <xf numFmtId="4" fontId="10" fillId="0" borderId="4" xfId="0" applyNumberFormat="1" applyFont="1" applyFill="1" applyBorder="1" applyAlignment="1">
      <alignment horizontal="left" vertical="top" wrapText="1"/>
    </xf>
    <xf numFmtId="4" fontId="10" fillId="0" borderId="6" xfId="0" applyNumberFormat="1" applyFont="1" applyFill="1" applyBorder="1" applyAlignment="1">
      <alignment horizontal="left" vertical="top" wrapText="1"/>
    </xf>
    <xf numFmtId="4" fontId="6" fillId="3" borderId="5" xfId="0" applyNumberFormat="1" applyFont="1" applyFill="1" applyBorder="1" applyAlignment="1">
      <alignment horizontal="left" vertical="top" wrapText="1"/>
    </xf>
    <xf numFmtId="0" fontId="6" fillId="3" borderId="0" xfId="0" applyFont="1" applyFill="1" applyAlignment="1">
      <alignment horizontal="left"/>
    </xf>
    <xf numFmtId="0" fontId="6" fillId="0" borderId="5"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6" xfId="0" applyFont="1" applyFill="1" applyBorder="1" applyAlignment="1">
      <alignment horizontal="left" vertical="top" wrapText="1"/>
    </xf>
    <xf numFmtId="14" fontId="6" fillId="3" borderId="5" xfId="0" applyNumberFormat="1" applyFont="1" applyFill="1" applyBorder="1" applyAlignment="1">
      <alignment horizontal="left" vertical="top" wrapText="1"/>
    </xf>
    <xf numFmtId="14" fontId="6" fillId="3" borderId="4" xfId="0" applyNumberFormat="1" applyFont="1" applyFill="1" applyBorder="1" applyAlignment="1">
      <alignment horizontal="left" vertical="top" wrapText="1"/>
    </xf>
    <xf numFmtId="14" fontId="6" fillId="3" borderId="3"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0" borderId="1" xfId="0" applyFont="1" applyBorder="1" applyAlignment="1">
      <alignment horizontal="left" wrapText="1"/>
    </xf>
    <xf numFmtId="0" fontId="6" fillId="0" borderId="0" xfId="0" applyFont="1" applyAlignment="1">
      <alignment horizontal="left"/>
    </xf>
    <xf numFmtId="0" fontId="6" fillId="0" borderId="2" xfId="0" applyFont="1" applyFill="1" applyBorder="1" applyAlignment="1">
      <alignment horizontal="center"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4" xfId="0" applyFont="1" applyFill="1" applyBorder="1" applyAlignment="1">
      <alignment horizontal="left" vertical="top" wrapText="1"/>
    </xf>
    <xf numFmtId="0" fontId="6" fillId="3" borderId="2"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8"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1" fillId="0" borderId="0" xfId="0" applyFont="1" applyAlignment="1">
      <alignment horizontal="right" vertical="center"/>
    </xf>
    <xf numFmtId="0" fontId="6" fillId="0" borderId="10"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9" xfId="0" applyFont="1" applyFill="1" applyBorder="1" applyAlignment="1">
      <alignment horizontal="left" vertical="top" wrapText="1"/>
    </xf>
    <xf numFmtId="49" fontId="6" fillId="3" borderId="2"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164" fontId="6" fillId="0" borderId="2" xfId="0" applyNumberFormat="1" applyFont="1" applyFill="1" applyBorder="1" applyAlignment="1">
      <alignment horizontal="left" vertical="top" wrapText="1"/>
    </xf>
    <xf numFmtId="0" fontId="1" fillId="0" borderId="0" xfId="0" applyFont="1" applyAlignment="1">
      <alignment horizontal="center"/>
    </xf>
    <xf numFmtId="0" fontId="1" fillId="0" borderId="11" xfId="0" applyFont="1" applyFill="1" applyBorder="1" applyAlignment="1">
      <alignment horizontal="center" wrapText="1"/>
    </xf>
    <xf numFmtId="0" fontId="1" fillId="0" borderId="1" xfId="0" applyFont="1" applyFill="1" applyBorder="1" applyAlignment="1">
      <alignment horizontal="center" wrapText="1"/>
    </xf>
    <xf numFmtId="0" fontId="10" fillId="0" borderId="8" xfId="0" applyFont="1" applyFill="1" applyBorder="1" applyAlignment="1">
      <alignment horizontal="center" vertical="top" wrapText="1"/>
    </xf>
    <xf numFmtId="0" fontId="10" fillId="0" borderId="7" xfId="0" applyFont="1" applyFill="1" applyBorder="1" applyAlignment="1">
      <alignment horizontal="center" vertical="top" wrapText="1"/>
    </xf>
    <xf numFmtId="0" fontId="6" fillId="3" borderId="4" xfId="0" applyFont="1" applyFill="1" applyBorder="1" applyAlignment="1">
      <alignment horizontal="left" vertical="top" wrapText="1"/>
    </xf>
    <xf numFmtId="0" fontId="1" fillId="3" borderId="11" xfId="0" applyFont="1" applyFill="1" applyBorder="1" applyAlignment="1">
      <alignment horizontal="center" wrapText="1"/>
    </xf>
    <xf numFmtId="0" fontId="10" fillId="3" borderId="5" xfId="0" applyFont="1" applyFill="1" applyBorder="1" applyAlignment="1">
      <alignment horizontal="left" vertical="top" wrapText="1"/>
    </xf>
    <xf numFmtId="0" fontId="10" fillId="3" borderId="6" xfId="0" applyFont="1" applyFill="1" applyBorder="1" applyAlignment="1">
      <alignment horizontal="left" vertical="top" wrapText="1"/>
    </xf>
    <xf numFmtId="4" fontId="10" fillId="3" borderId="5" xfId="0" applyNumberFormat="1" applyFont="1" applyFill="1" applyBorder="1" applyAlignment="1">
      <alignment horizontal="left" vertical="top" wrapText="1"/>
    </xf>
    <xf numFmtId="4" fontId="10" fillId="3" borderId="4" xfId="0" applyNumberFormat="1" applyFont="1" applyFill="1" applyBorder="1" applyAlignment="1">
      <alignment horizontal="left" vertical="top" wrapText="1"/>
    </xf>
    <xf numFmtId="4" fontId="10" fillId="3" borderId="3" xfId="0" applyNumberFormat="1" applyFont="1" applyFill="1" applyBorder="1" applyAlignment="1">
      <alignment horizontal="left" vertical="top" wrapText="1"/>
    </xf>
    <xf numFmtId="4" fontId="6" fillId="3" borderId="2" xfId="0" applyNumberFormat="1" applyFont="1" applyFill="1" applyBorder="1" applyAlignment="1">
      <alignment horizontal="left" vertical="top" wrapText="1"/>
    </xf>
    <xf numFmtId="0" fontId="10" fillId="3" borderId="2" xfId="0" applyFont="1" applyFill="1" applyBorder="1" applyAlignment="1">
      <alignment horizontal="left" vertical="top" wrapText="1"/>
    </xf>
    <xf numFmtId="0" fontId="6" fillId="3" borderId="8" xfId="0" applyFont="1" applyFill="1" applyBorder="1" applyAlignment="1">
      <alignment horizontal="left" vertical="top" wrapText="1"/>
    </xf>
    <xf numFmtId="0" fontId="9" fillId="0" borderId="0" xfId="0" applyFont="1" applyAlignment="1">
      <alignment horizontal="left" vertical="center"/>
    </xf>
    <xf numFmtId="0" fontId="6" fillId="3" borderId="7" xfId="0" applyFont="1" applyFill="1" applyBorder="1" applyAlignment="1">
      <alignment horizontal="left" vertical="top" wrapText="1"/>
    </xf>
    <xf numFmtId="0" fontId="6" fillId="3" borderId="3" xfId="0" applyFont="1" applyFill="1" applyBorder="1" applyAlignment="1">
      <alignment horizontal="left" vertical="top" wrapText="1"/>
    </xf>
    <xf numFmtId="0" fontId="1" fillId="0" borderId="0" xfId="0" applyFont="1" applyAlignment="1">
      <alignment horizont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right" vertical="top" wrapTex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3" fillId="3" borderId="10"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center" vertical="top" wrapText="1"/>
    </xf>
    <xf numFmtId="0" fontId="2" fillId="0" borderId="12" xfId="0" applyFont="1" applyBorder="1" applyAlignment="1">
      <alignment horizontal="center" vertical="top" wrapText="1"/>
    </xf>
    <xf numFmtId="0" fontId="2" fillId="0" borderId="7" xfId="0" applyFont="1" applyBorder="1" applyAlignment="1">
      <alignment horizontal="center" vertical="top" wrapText="1"/>
    </xf>
    <xf numFmtId="49" fontId="12" fillId="2" borderId="5" xfId="0" applyNumberFormat="1" applyFont="1" applyFill="1" applyBorder="1" applyAlignment="1" applyProtection="1">
      <alignment horizontal="right" vertical="top" wrapText="1"/>
      <protection locked="0"/>
    </xf>
    <xf numFmtId="49" fontId="12" fillId="2" borderId="4" xfId="0" applyNumberFormat="1" applyFont="1" applyFill="1" applyBorder="1" applyAlignment="1" applyProtection="1">
      <alignment horizontal="right" vertical="top" wrapText="1"/>
      <protection locked="0"/>
    </xf>
    <xf numFmtId="49" fontId="12" fillId="2" borderId="6" xfId="0" applyNumberFormat="1" applyFont="1" applyFill="1" applyBorder="1" applyAlignment="1" applyProtection="1">
      <alignment horizontal="right" vertical="top" wrapText="1"/>
      <protection locked="0"/>
    </xf>
    <xf numFmtId="49" fontId="12" fillId="2" borderId="5" xfId="0" applyNumberFormat="1" applyFont="1" applyFill="1" applyBorder="1" applyAlignment="1" applyProtection="1">
      <alignment horizontal="right" wrapText="1"/>
      <protection locked="0"/>
    </xf>
    <xf numFmtId="49" fontId="12" fillId="2" borderId="6" xfId="0" applyNumberFormat="1" applyFont="1" applyFill="1" applyBorder="1" applyAlignment="1" applyProtection="1">
      <alignment horizontal="right" wrapText="1"/>
      <protection locked="0"/>
    </xf>
    <xf numFmtId="0" fontId="12" fillId="2" borderId="5" xfId="0" applyFont="1" applyFill="1" applyBorder="1" applyAlignment="1">
      <alignment horizontal="right" wrapText="1"/>
    </xf>
    <xf numFmtId="0" fontId="12" fillId="2" borderId="4" xfId="0" applyFont="1" applyFill="1" applyBorder="1" applyAlignment="1">
      <alignment horizontal="right" wrapText="1"/>
    </xf>
    <xf numFmtId="0" fontId="12" fillId="2" borderId="6" xfId="0" applyFont="1" applyFill="1" applyBorder="1" applyAlignment="1">
      <alignment horizontal="right"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3;&#1055;%202016-2017%20&#1075;&#1075;%20(+&#1086;&#1094;&#1077;&#1085;&#1082;&#1072;)%20-%201%20&#1074;&#1072;&#1088;&#1080;&#1072;&#1085;&#109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esktop/&#1053;&#1040;&#1057;&#1058;&#1071;/&#1086;&#1090;&#1095;&#1077;&#1090;%20&#1087;&#1086;%20&#1043;&#1055;/1%20&#1087;&#1086;&#1083;&#1091;&#1075;&#1086;&#1076;&#1080;&#1077;%202018/2%20&#1086;&#1090;&#1074;&#1077;&#1090;&#1099;%20&#1086;&#1090;%20&#1089;&#1086;&#1080;&#1089;&#1087;&#1086;&#1083;&#1085;&#1080;&#1090;&#1077;&#1083;&#1077;&#1081;/7%20-%20&#1076;&#1077;&#1087;&#1072;&#1088;&#1090;&#1072;&#1084;&#1077;&#1085;&#1090;%20&#1084;&#1086;&#1083;&#1086;&#1076;.%20&#1087;&#1086;&#1083;&#1080;&#1090;&#1080;&#1082;&#1080;/&#1087;&#1086;&#1087;&#1088;&#1072;&#1074;&#1082;&#1080;&#1058;&#1072;&#1073;&#1083;.%2012,%2013%20(&#1082;&#1086;&#1087;&#1080;&#1102;%20&#1074;%20&#1084;&#1080;&#1085;&#1092;&#1080;&#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показат. (для оценки) 2017"/>
      <sheetName val="Коэф.значим 2017"/>
      <sheetName val="Реализ. меропр. 2017"/>
      <sheetName val="Оценка по деньгам 2017"/>
      <sheetName val="ЭРгп"/>
      <sheetName val="ЭРф"/>
      <sheetName val="ЭРо"/>
      <sheetName val="ЭБри"/>
      <sheetName val="Коэ"/>
    </sheetNames>
    <sheetDataSet>
      <sheetData sheetId="0">
        <row r="21">
          <cell r="A21" t="str">
            <v>Подпрограмма 1 «Комплексное освоение и развитие территорий в целях жилищного строительства в 2014 - 2020 годах»</v>
          </cell>
        </row>
        <row r="72">
          <cell r="A72" t="str">
            <v>Подпрограмма 7 «Обеспечение жильем молодых семей в Оренбургской области на 2014 - 2020 годы»</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P"/>
      <sheetName val="system"/>
      <sheetName val="formula"/>
      <sheetName val="format"/>
      <sheetName val="Лист0"/>
      <sheetName val="Табл. 12"/>
      <sheetName val="Табл. 13"/>
    </sheetNames>
    <sheetDataSet>
      <sheetData sheetId="0"/>
      <sheetData sheetId="1"/>
      <sheetData sheetId="2"/>
      <sheetData sheetId="3"/>
      <sheetData sheetId="4"/>
      <sheetData sheetId="5"/>
      <sheetData sheetId="6">
        <row r="16">
          <cell r="C16">
            <v>1</v>
          </cell>
          <cell r="D16" t="str">
            <v>Абдулинский г/о</v>
          </cell>
          <cell r="E16" t="str">
            <v>№ 53704000-1-2018-001 от 07.03.2018</v>
          </cell>
          <cell r="G16">
            <v>3035.5033500000004</v>
          </cell>
          <cell r="H16">
            <v>3778.196649999999</v>
          </cell>
          <cell r="I16">
            <v>2635.2</v>
          </cell>
          <cell r="O16">
            <v>1405.3297500000001</v>
          </cell>
          <cell r="P16">
            <v>1749.1702499999999</v>
          </cell>
          <cell r="Q16">
            <v>1220</v>
          </cell>
          <cell r="V16" t="str">
            <v>шт</v>
          </cell>
          <cell r="W16">
            <v>11</v>
          </cell>
          <cell r="X16">
            <v>5</v>
          </cell>
          <cell r="Y16" t="str">
            <v>Срок дейсвия свидетельств до 01.10.2018</v>
          </cell>
        </row>
        <row r="17">
          <cell r="C17">
            <v>2</v>
          </cell>
          <cell r="D17" t="str">
            <v>Адамовский район</v>
          </cell>
          <cell r="E17" t="str">
            <v>№ 53604000-1-2018-001 от 07.03.2018</v>
          </cell>
          <cell r="G17">
            <v>4943.3570999999974</v>
          </cell>
          <cell r="H17">
            <v>6152.8429000000051</v>
          </cell>
          <cell r="I17">
            <v>4925.3999999999996</v>
          </cell>
          <cell r="O17">
            <v>680.67944999999997</v>
          </cell>
          <cell r="P17">
            <v>847.22055</v>
          </cell>
          <cell r="Q17">
            <v>678</v>
          </cell>
          <cell r="V17" t="str">
            <v>шт</v>
          </cell>
          <cell r="W17">
            <v>33</v>
          </cell>
          <cell r="X17">
            <v>4</v>
          </cell>
          <cell r="Y17" t="str">
            <v>Срок дейсвия свидетельств до 01.10.2018</v>
          </cell>
        </row>
        <row r="18">
          <cell r="C18">
            <v>3</v>
          </cell>
          <cell r="D18" t="str">
            <v>Акбулакский район</v>
          </cell>
          <cell r="E18" t="str">
            <v>№ 53605000-1-2018-001 от 07.03.2018</v>
          </cell>
          <cell r="G18">
            <v>2629.0291499999994</v>
          </cell>
          <cell r="H18">
            <v>3272.2708500000003</v>
          </cell>
          <cell r="I18">
            <v>1681.1</v>
          </cell>
          <cell r="O18">
            <v>1485.96525</v>
          </cell>
          <cell r="P18">
            <v>1849.53475</v>
          </cell>
          <cell r="Q18">
            <v>950.2</v>
          </cell>
          <cell r="V18" t="str">
            <v>шт</v>
          </cell>
          <cell r="W18">
            <v>9</v>
          </cell>
          <cell r="X18">
            <v>5</v>
          </cell>
          <cell r="Y18" t="str">
            <v>Срок дейсвия свидетельств до 01.10.2018</v>
          </cell>
        </row>
        <row r="19">
          <cell r="C19">
            <v>4</v>
          </cell>
          <cell r="D19" t="str">
            <v>Александровский район</v>
          </cell>
          <cell r="E19" t="str">
            <v>№ 53606000-1-2018-001 от 07.03.2018</v>
          </cell>
          <cell r="G19">
            <v>2347.9186500000001</v>
          </cell>
          <cell r="H19">
            <v>2922.3813499999997</v>
          </cell>
          <cell r="I19">
            <v>1501.5</v>
          </cell>
          <cell r="O19">
            <v>1073.3431499999999</v>
          </cell>
          <cell r="P19">
            <v>1335.95685</v>
          </cell>
          <cell r="Q19">
            <v>686.4</v>
          </cell>
          <cell r="V19" t="str">
            <v>шт</v>
          </cell>
          <cell r="W19">
            <v>7</v>
          </cell>
          <cell r="X19">
            <v>3</v>
          </cell>
          <cell r="Y19" t="str">
            <v>Срок дейсвия свидетельств до 01.10.2018</v>
          </cell>
        </row>
        <row r="20">
          <cell r="C20">
            <v>5</v>
          </cell>
          <cell r="D20" t="str">
            <v>Асекеевский район</v>
          </cell>
          <cell r="E20" t="str">
            <v>№ 53607000-1-2018-001 от 07.03.2018</v>
          </cell>
          <cell r="G20">
            <v>776.06100000000004</v>
          </cell>
          <cell r="H20">
            <v>965.93899999999996</v>
          </cell>
          <cell r="I20">
            <v>773.2</v>
          </cell>
          <cell r="O20">
            <v>673.72964999999999</v>
          </cell>
          <cell r="P20">
            <v>838.57034999999996</v>
          </cell>
          <cell r="Q20">
            <v>671.3</v>
          </cell>
          <cell r="V20" t="str">
            <v>шт</v>
          </cell>
          <cell r="W20">
            <v>3</v>
          </cell>
          <cell r="X20">
            <v>3</v>
          </cell>
          <cell r="Y20" t="str">
            <v>Срок дейсвия свидетельств до 01.10.2018</v>
          </cell>
        </row>
        <row r="21">
          <cell r="C21">
            <v>6</v>
          </cell>
          <cell r="D21" t="str">
            <v>Беляевский район</v>
          </cell>
          <cell r="E21" t="str">
            <v>№ 53610000-1-2018-001 от 07.03.2018</v>
          </cell>
          <cell r="G21">
            <v>1462.2201</v>
          </cell>
          <cell r="H21">
            <v>1819.9798999999998</v>
          </cell>
          <cell r="I21">
            <v>1361.3</v>
          </cell>
          <cell r="O21">
            <v>609.26580000000001</v>
          </cell>
          <cell r="P21">
            <v>758.33420000000001</v>
          </cell>
          <cell r="Q21">
            <v>567.20000000000005</v>
          </cell>
          <cell r="V21" t="str">
            <v>шт</v>
          </cell>
          <cell r="W21">
            <v>5</v>
          </cell>
          <cell r="X21">
            <v>2</v>
          </cell>
          <cell r="Y21" t="str">
            <v>Срок дейсвия свидетельств до 01.10.2018</v>
          </cell>
        </row>
        <row r="22">
          <cell r="C22">
            <v>7</v>
          </cell>
          <cell r="D22" t="str">
            <v>Бугурусланский район</v>
          </cell>
          <cell r="E22" t="str">
            <v>№ 53611000-1-2018-001от 07.03.2018</v>
          </cell>
          <cell r="G22">
            <v>2676.6976499999996</v>
          </cell>
          <cell r="H22">
            <v>3331.602350000001</v>
          </cell>
          <cell r="I22">
            <v>1711.3</v>
          </cell>
          <cell r="O22">
            <v>1455.76035</v>
          </cell>
          <cell r="P22">
            <v>1811.9396499999998</v>
          </cell>
          <cell r="Q22">
            <v>930.7</v>
          </cell>
          <cell r="V22" t="str">
            <v>шт</v>
          </cell>
          <cell r="W22">
            <v>13</v>
          </cell>
          <cell r="X22">
            <v>7</v>
          </cell>
          <cell r="Y22" t="str">
            <v>Срок дейсвия свидетельств до 01.10.2018</v>
          </cell>
        </row>
        <row r="23">
          <cell r="C23">
            <v>8</v>
          </cell>
          <cell r="D23" t="str">
            <v>Бузулукский район</v>
          </cell>
          <cell r="E23" t="str">
            <v>№ 53612000-1-2018-001 от 07.03.2018</v>
          </cell>
          <cell r="G23">
            <v>1553.904</v>
          </cell>
          <cell r="H23">
            <v>1934.096</v>
          </cell>
          <cell r="I23">
            <v>1349</v>
          </cell>
          <cell r="O23">
            <v>621.5616</v>
          </cell>
          <cell r="P23">
            <v>773.63840000000005</v>
          </cell>
          <cell r="Q23">
            <v>539.6</v>
          </cell>
          <cell r="V23" t="str">
            <v>шт</v>
          </cell>
          <cell r="W23">
            <v>5</v>
          </cell>
          <cell r="X23">
            <v>2</v>
          </cell>
          <cell r="Y23" t="str">
            <v>Срок дейсвия свидетельств до 01.10.2018</v>
          </cell>
        </row>
        <row r="24">
          <cell r="C24">
            <v>9</v>
          </cell>
          <cell r="D24" t="str">
            <v>г. Бугуруслан</v>
          </cell>
          <cell r="E24" t="str">
            <v>№ 53708000-1-2018-001 от 07.03.2018</v>
          </cell>
          <cell r="G24">
            <v>1533.5891999999997</v>
          </cell>
          <cell r="H24">
            <v>1908.8108000000002</v>
          </cell>
          <cell r="I24">
            <v>1975</v>
          </cell>
          <cell r="O24">
            <v>0</v>
          </cell>
          <cell r="P24">
            <v>0</v>
          </cell>
          <cell r="Q24">
            <v>0</v>
          </cell>
          <cell r="V24" t="str">
            <v>шт</v>
          </cell>
          <cell r="W24">
            <v>6</v>
          </cell>
          <cell r="X24">
            <v>0</v>
          </cell>
          <cell r="Y24" t="str">
            <v>Срок дейсвия свидетельств до 01.10.2018</v>
          </cell>
        </row>
        <row r="25">
          <cell r="C25">
            <v>10</v>
          </cell>
          <cell r="D25" t="str">
            <v>г. Бузулук</v>
          </cell>
          <cell r="E25" t="str">
            <v>№ 53712000-1-2018-001 от 07.03.2018</v>
          </cell>
          <cell r="G25">
            <v>1659.7547999999997</v>
          </cell>
          <cell r="H25">
            <v>2065.8452000000002</v>
          </cell>
          <cell r="I25">
            <v>2272.3000000000002</v>
          </cell>
          <cell r="O25">
            <v>0</v>
          </cell>
          <cell r="P25">
            <v>0</v>
          </cell>
          <cell r="Q25">
            <v>0</v>
          </cell>
          <cell r="V25" t="str">
            <v>шт</v>
          </cell>
          <cell r="W25">
            <v>6</v>
          </cell>
          <cell r="X25">
            <v>0</v>
          </cell>
          <cell r="Y25" t="str">
            <v>Срок дейсвия свидетельств до 01.10.2018</v>
          </cell>
        </row>
        <row r="26">
          <cell r="C26">
            <v>11</v>
          </cell>
          <cell r="D26" t="str">
            <v>г. Медногорск</v>
          </cell>
          <cell r="E26" t="str">
            <v>№ 53715000-1-2018-001 от 07.03.2018</v>
          </cell>
          <cell r="G26">
            <v>1098.6030000000001</v>
          </cell>
          <cell r="H26">
            <v>1367.3969999999999</v>
          </cell>
          <cell r="I26">
            <v>823.2</v>
          </cell>
          <cell r="O26">
            <v>1098.60257</v>
          </cell>
          <cell r="P26">
            <v>1367.3974300000002</v>
          </cell>
          <cell r="Q26">
            <v>823.2</v>
          </cell>
          <cell r="V26" t="str">
            <v>шт</v>
          </cell>
          <cell r="W26">
            <v>3</v>
          </cell>
          <cell r="X26">
            <v>3</v>
          </cell>
          <cell r="Y26" t="str">
            <v>Срок дейсвия свидетельств до 01.10.2018</v>
          </cell>
        </row>
        <row r="27">
          <cell r="C27">
            <v>12</v>
          </cell>
          <cell r="D27" t="str">
            <v>г. Новотроицк</v>
          </cell>
          <cell r="E27" t="str">
            <v>№ 53720000-1-2018-001 от 07.03.2018</v>
          </cell>
          <cell r="G27">
            <v>1190.4651000000001</v>
          </cell>
          <cell r="H27">
            <v>1481.7348999999999</v>
          </cell>
          <cell r="I27">
            <v>1352.2</v>
          </cell>
          <cell r="O27">
            <v>869.95299</v>
          </cell>
          <cell r="P27">
            <v>1082.8034399999999</v>
          </cell>
          <cell r="Q27">
            <v>988.14357000000007</v>
          </cell>
          <cell r="V27" t="str">
            <v>шт</v>
          </cell>
          <cell r="W27">
            <v>4</v>
          </cell>
          <cell r="X27">
            <v>3</v>
          </cell>
          <cell r="Y27" t="str">
            <v>Срок дейсвия свидетельств до 01.10.2018</v>
          </cell>
        </row>
        <row r="28">
          <cell r="C28">
            <v>13</v>
          </cell>
          <cell r="D28" t="str">
            <v>г. Оренбург</v>
          </cell>
          <cell r="E28" t="str">
            <v>№ 53701000-1-2018-001 от 07.03.2018</v>
          </cell>
          <cell r="G28">
            <v>2355.8485500000002</v>
          </cell>
          <cell r="H28">
            <v>2932.2514500000002</v>
          </cell>
          <cell r="I28">
            <v>3225.2</v>
          </cell>
          <cell r="O28">
            <v>696.04777999999999</v>
          </cell>
          <cell r="P28">
            <v>866.34964000000002</v>
          </cell>
          <cell r="Q28">
            <v>952.90258000000006</v>
          </cell>
          <cell r="V28" t="str">
            <v>шт</v>
          </cell>
          <cell r="W28">
            <v>7</v>
          </cell>
          <cell r="X28">
            <v>2</v>
          </cell>
          <cell r="Y28" t="str">
            <v>Срок дейсвия свидетельств до 01.10.2018</v>
          </cell>
        </row>
        <row r="29">
          <cell r="C29">
            <v>14</v>
          </cell>
          <cell r="D29" t="str">
            <v>г. Орск</v>
          </cell>
          <cell r="E29" t="str">
            <v>№ 53723000-1-2018-001 от 07.03.2018</v>
          </cell>
          <cell r="G29">
            <v>9084.0188499999877</v>
          </cell>
          <cell r="H29">
            <v>11306.681149999997</v>
          </cell>
          <cell r="I29">
            <v>9828</v>
          </cell>
          <cell r="O29">
            <v>4617.6826674003942</v>
          </cell>
          <cell r="P29">
            <v>5747.4903305996077</v>
          </cell>
          <cell r="Q29">
            <v>4995.8520019999996</v>
          </cell>
          <cell r="V29" t="str">
            <v>шт</v>
          </cell>
          <cell r="W29">
            <v>36</v>
          </cell>
          <cell r="X29">
            <v>20</v>
          </cell>
          <cell r="Y29" t="str">
            <v>Срок дейсвия свидетельств до 01.10.2018</v>
          </cell>
        </row>
        <row r="30">
          <cell r="C30">
            <v>15</v>
          </cell>
          <cell r="D30" t="str">
            <v>Гайский г/о</v>
          </cell>
          <cell r="E30" t="str">
            <v>№ 53713000-1-2018-001 от 07.03.2018</v>
          </cell>
          <cell r="G30">
            <v>1286.29215</v>
          </cell>
          <cell r="H30">
            <v>1601.0078500000002</v>
          </cell>
          <cell r="I30">
            <v>1369.3</v>
          </cell>
          <cell r="O30">
            <v>993.95538999999997</v>
          </cell>
          <cell r="P30">
            <v>1237.1462300000001</v>
          </cell>
          <cell r="Q30">
            <v>1058.0983799999999</v>
          </cell>
          <cell r="V30" t="str">
            <v>шт</v>
          </cell>
          <cell r="W30">
            <v>4</v>
          </cell>
          <cell r="X30">
            <v>3</v>
          </cell>
          <cell r="Y30" t="str">
            <v>Срок дейсвия свидетельств до 01.10.2018</v>
          </cell>
        </row>
        <row r="31">
          <cell r="C31">
            <v>16</v>
          </cell>
          <cell r="D31" t="str">
            <v>Грачёвский район</v>
          </cell>
          <cell r="E31" t="str">
            <v>№ 53615000-1-2018-001 от 07.03.2018</v>
          </cell>
          <cell r="G31">
            <v>4159.1434500000005</v>
          </cell>
          <cell r="H31">
            <v>5176.7565499999992</v>
          </cell>
          <cell r="I31">
            <v>2659.8</v>
          </cell>
          <cell r="O31">
            <v>1705.9086000000002</v>
          </cell>
          <cell r="P31">
            <v>2123.2914000000001</v>
          </cell>
          <cell r="Q31">
            <v>1090.9562900000001</v>
          </cell>
          <cell r="V31" t="str">
            <v>шт</v>
          </cell>
          <cell r="W31">
            <v>13</v>
          </cell>
          <cell r="X31">
            <v>7</v>
          </cell>
          <cell r="Y31" t="str">
            <v>Срок дейсвия свидетельств до 01.10.2018</v>
          </cell>
        </row>
        <row r="32">
          <cell r="C32">
            <v>17</v>
          </cell>
          <cell r="D32" t="str">
            <v>Домбаровский район</v>
          </cell>
          <cell r="E32" t="str">
            <v>№ 53617000-1-2018-001 от 07.03.2018</v>
          </cell>
          <cell r="G32">
            <v>1124.5311000000002</v>
          </cell>
          <cell r="H32">
            <v>1399.6688999999999</v>
          </cell>
          <cell r="I32">
            <v>842.7</v>
          </cell>
          <cell r="O32">
            <v>193.88159999999999</v>
          </cell>
          <cell r="P32">
            <v>241.3184</v>
          </cell>
          <cell r="Q32">
            <v>145.30000000000001</v>
          </cell>
          <cell r="V32" t="str">
            <v>шт</v>
          </cell>
          <cell r="W32">
            <v>6</v>
          </cell>
          <cell r="X32">
            <v>1</v>
          </cell>
          <cell r="Y32" t="str">
            <v>Срок дейсвия свидетельств до 01.10.2018</v>
          </cell>
        </row>
        <row r="33">
          <cell r="C33">
            <v>18</v>
          </cell>
          <cell r="D33" t="str">
            <v>Илекский район</v>
          </cell>
          <cell r="E33" t="str">
            <v>№ 53619000-1-2018-001 от 07.03.2018</v>
          </cell>
          <cell r="G33">
            <v>3295.7199000000005</v>
          </cell>
          <cell r="H33">
            <v>4102.0801000000001</v>
          </cell>
          <cell r="I33">
            <v>2469.6</v>
          </cell>
          <cell r="O33">
            <v>1680.20325</v>
          </cell>
          <cell r="P33">
            <v>2091.29675</v>
          </cell>
          <cell r="Q33">
            <v>1259</v>
          </cell>
          <cell r="V33" t="str">
            <v>шт</v>
          </cell>
          <cell r="W33">
            <v>11</v>
          </cell>
          <cell r="X33">
            <v>5</v>
          </cell>
          <cell r="Y33" t="str">
            <v>Срок дейсвия свидетельств до 01.10.2018</v>
          </cell>
        </row>
        <row r="34">
          <cell r="C34">
            <v>19</v>
          </cell>
          <cell r="D34" t="str">
            <v>Красногвардейский район</v>
          </cell>
          <cell r="E34" t="str">
            <v>№ 53623000-1-2018-001 от 07.03.2018</v>
          </cell>
          <cell r="G34">
            <v>2778.7171500000004</v>
          </cell>
          <cell r="H34">
            <v>3458.5828500000002</v>
          </cell>
          <cell r="I34">
            <v>2082.3000000000002</v>
          </cell>
          <cell r="O34">
            <v>969.31852000000003</v>
          </cell>
          <cell r="P34">
            <v>1206.4814799999999</v>
          </cell>
          <cell r="Q34">
            <v>726.4</v>
          </cell>
          <cell r="V34" t="str">
            <v>шт</v>
          </cell>
          <cell r="W34">
            <v>9</v>
          </cell>
          <cell r="X34">
            <v>3</v>
          </cell>
          <cell r="Y34" t="str">
            <v>Срок дейсвия свидетельств до 01.10.2018</v>
          </cell>
        </row>
        <row r="35">
          <cell r="C35">
            <v>20</v>
          </cell>
          <cell r="D35" t="str">
            <v>Кувандыкский г/о</v>
          </cell>
          <cell r="E35" t="str">
            <v>№ 53714000-1-2018-001 от 07.03.2018</v>
          </cell>
          <cell r="G35">
            <v>3729.4586999999992</v>
          </cell>
          <cell r="H35">
            <v>4641.9413000000004</v>
          </cell>
          <cell r="I35">
            <v>3237.4</v>
          </cell>
          <cell r="O35">
            <v>2610.6136499999998</v>
          </cell>
          <cell r="P35">
            <v>3249.3519300000003</v>
          </cell>
          <cell r="Q35">
            <v>2266.1744199999998</v>
          </cell>
          <cell r="V35" t="str">
            <v>шт</v>
          </cell>
          <cell r="W35">
            <v>12</v>
          </cell>
          <cell r="X35">
            <v>9</v>
          </cell>
          <cell r="Y35" t="str">
            <v>Срок дейсвия свидетельств до 01.10.2018</v>
          </cell>
        </row>
        <row r="36">
          <cell r="C36">
            <v>21</v>
          </cell>
          <cell r="D36" t="str">
            <v>Курманаевский район</v>
          </cell>
          <cell r="E36" t="str">
            <v>№ 53625000-1-2018-001 от 07.03.2018</v>
          </cell>
          <cell r="G36">
            <v>737.92619999999999</v>
          </cell>
          <cell r="H36">
            <v>918.4738000000001</v>
          </cell>
          <cell r="I36">
            <v>471.9</v>
          </cell>
          <cell r="O36">
            <v>737.92619999999999</v>
          </cell>
          <cell r="P36">
            <v>918.4738000000001</v>
          </cell>
          <cell r="Q36">
            <v>471.9</v>
          </cell>
          <cell r="V36" t="str">
            <v>шт</v>
          </cell>
          <cell r="W36">
            <v>2</v>
          </cell>
          <cell r="X36">
            <v>2</v>
          </cell>
          <cell r="Y36" t="str">
            <v>Срок дейсвия свидетельств до 01.10.2018</v>
          </cell>
        </row>
        <row r="37">
          <cell r="C37">
            <v>22</v>
          </cell>
          <cell r="D37" t="str">
            <v>Матвеевский район</v>
          </cell>
          <cell r="E37" t="str">
            <v>№ 53627000-1-2018-001 от 07.03.2018</v>
          </cell>
          <cell r="G37">
            <v>485.99594999999999</v>
          </cell>
          <cell r="H37">
            <v>604.9040500000001</v>
          </cell>
          <cell r="I37">
            <v>795.5</v>
          </cell>
          <cell r="O37">
            <v>0</v>
          </cell>
          <cell r="P37">
            <v>0</v>
          </cell>
          <cell r="Q37">
            <v>0</v>
          </cell>
          <cell r="V37" t="str">
            <v>шт</v>
          </cell>
          <cell r="W37">
            <v>3</v>
          </cell>
          <cell r="X37">
            <v>0</v>
          </cell>
          <cell r="Y37" t="str">
            <v>Срок дейсвия свидетельств до 01.10.2018</v>
          </cell>
        </row>
        <row r="38">
          <cell r="C38">
            <v>23</v>
          </cell>
          <cell r="D38" t="str">
            <v>Новоорский район</v>
          </cell>
          <cell r="E38" t="str">
            <v>№ 53630000-1-2018-001 от 07.03.2018</v>
          </cell>
          <cell r="G38">
            <v>2662.4416500000002</v>
          </cell>
          <cell r="H38">
            <v>3313.85835</v>
          </cell>
          <cell r="I38">
            <v>2149.8000000000002</v>
          </cell>
          <cell r="O38">
            <v>0</v>
          </cell>
          <cell r="P38">
            <v>0</v>
          </cell>
          <cell r="Q38">
            <v>0</v>
          </cell>
          <cell r="V38" t="str">
            <v>шт</v>
          </cell>
          <cell r="W38">
            <v>9</v>
          </cell>
          <cell r="X38">
            <v>0</v>
          </cell>
          <cell r="Y38" t="str">
            <v>Срок дейсвия свидетельств до 01.10.2018</v>
          </cell>
        </row>
        <row r="39">
          <cell r="E39" t="str">
            <v>№ 53631000-1-2018-001 от 07.03.2018</v>
          </cell>
          <cell r="G39">
            <v>1122.3036000000002</v>
          </cell>
          <cell r="H39">
            <v>1396.8963999999999</v>
          </cell>
          <cell r="I39">
            <v>866.8</v>
          </cell>
          <cell r="O39">
            <v>314.25558000000001</v>
          </cell>
          <cell r="P39">
            <v>391.14441999999997</v>
          </cell>
          <cell r="Q39">
            <v>242.7</v>
          </cell>
          <cell r="V39" t="str">
            <v>шт</v>
          </cell>
          <cell r="W39">
            <v>4</v>
          </cell>
          <cell r="X39">
            <v>1</v>
          </cell>
          <cell r="Y39" t="str">
            <v>Срок дейсвия свидетельств до 01.10.2018</v>
          </cell>
        </row>
        <row r="40">
          <cell r="C40">
            <v>25</v>
          </cell>
          <cell r="D40" t="str">
            <v>Октябрьский район</v>
          </cell>
          <cell r="E40" t="str">
            <v>№ 53633000-1-2018-001 от 07.03.2018</v>
          </cell>
          <cell r="G40">
            <v>686.82735000000014</v>
          </cell>
          <cell r="H40">
            <v>854.87264999999991</v>
          </cell>
          <cell r="I40">
            <v>780.1</v>
          </cell>
          <cell r="O40">
            <v>0</v>
          </cell>
          <cell r="P40">
            <v>0</v>
          </cell>
          <cell r="Q40">
            <v>0</v>
          </cell>
          <cell r="V40" t="str">
            <v>шт</v>
          </cell>
          <cell r="W40">
            <v>2</v>
          </cell>
          <cell r="X40">
            <v>0</v>
          </cell>
          <cell r="Y40" t="str">
            <v>Срок дейсвия свидетельств до 01.10.2018</v>
          </cell>
        </row>
        <row r="41">
          <cell r="C41">
            <v>26</v>
          </cell>
          <cell r="D41" t="str">
            <v>Оренбургский район</v>
          </cell>
          <cell r="E41" t="str">
            <v>№ 53634000-1-2018-001 от 07.03.2018</v>
          </cell>
          <cell r="G41">
            <v>6988.4248499999994</v>
          </cell>
          <cell r="H41">
            <v>8698.2751499999977</v>
          </cell>
          <cell r="I41">
            <v>8459.1</v>
          </cell>
          <cell r="O41">
            <v>2293.03305</v>
          </cell>
          <cell r="P41">
            <v>2854.0669500000004</v>
          </cell>
          <cell r="Q41">
            <v>2775.8</v>
          </cell>
          <cell r="V41" t="str">
            <v>шт</v>
          </cell>
          <cell r="W41">
            <v>39</v>
          </cell>
          <cell r="X41">
            <v>13</v>
          </cell>
          <cell r="Y41" t="str">
            <v>Срок дейсвия свидетельств до 01.10.2018</v>
          </cell>
        </row>
        <row r="42">
          <cell r="C42">
            <v>27</v>
          </cell>
          <cell r="D42" t="str">
            <v>Первомайский район</v>
          </cell>
          <cell r="E42" t="str">
            <v>№ 53636000-1-2018-001 от 07.03.2018</v>
          </cell>
          <cell r="G42">
            <v>1626.74325</v>
          </cell>
          <cell r="H42">
            <v>2024.75675</v>
          </cell>
          <cell r="I42">
            <v>1040.4000000000001</v>
          </cell>
          <cell r="O42">
            <v>976.04595000000006</v>
          </cell>
          <cell r="P42">
            <v>1214.8540499999999</v>
          </cell>
          <cell r="Q42">
            <v>624.20000000000005</v>
          </cell>
          <cell r="V42" t="str">
            <v>шт</v>
          </cell>
          <cell r="W42">
            <v>5</v>
          </cell>
          <cell r="X42">
            <v>3</v>
          </cell>
          <cell r="Y42" t="str">
            <v>Срок дейсвия свидетельств до 01.10.2018</v>
          </cell>
        </row>
        <row r="43">
          <cell r="C43">
            <v>28</v>
          </cell>
          <cell r="D43" t="str">
            <v>Переволоцкий район</v>
          </cell>
          <cell r="E43" t="str">
            <v>№ 53637000-1-2018-001 от 07.03.2018</v>
          </cell>
          <cell r="G43">
            <v>3359.9609999999989</v>
          </cell>
          <cell r="H43">
            <v>4182.0390000000016</v>
          </cell>
          <cell r="I43">
            <v>2518.5</v>
          </cell>
          <cell r="O43">
            <v>1137.22741</v>
          </cell>
          <cell r="P43">
            <v>1415.4725900000001</v>
          </cell>
          <cell r="Q43">
            <v>852.4</v>
          </cell>
          <cell r="V43" t="str">
            <v>шт</v>
          </cell>
          <cell r="W43">
            <v>15</v>
          </cell>
          <cell r="X43">
            <v>5</v>
          </cell>
          <cell r="Y43" t="str">
            <v>Срок дейсвия свидетельств до 01.10.2018</v>
          </cell>
        </row>
        <row r="44">
          <cell r="C44">
            <v>29</v>
          </cell>
          <cell r="D44" t="str">
            <v>Пономарёвский район</v>
          </cell>
          <cell r="E44" t="str">
            <v>№ 53638000-1-2018-001 от 07.03.2018</v>
          </cell>
          <cell r="G44">
            <v>4320.3699000000006</v>
          </cell>
          <cell r="H44">
            <v>5377.4300999999996</v>
          </cell>
          <cell r="I44">
            <v>1910.8</v>
          </cell>
          <cell r="O44">
            <v>1837.1974499999999</v>
          </cell>
          <cell r="P44">
            <v>2286.70255</v>
          </cell>
          <cell r="Q44">
            <v>812.6</v>
          </cell>
          <cell r="V44" t="str">
            <v>шт</v>
          </cell>
          <cell r="W44">
            <v>14</v>
          </cell>
          <cell r="X44">
            <v>7</v>
          </cell>
          <cell r="Y44" t="str">
            <v>Срок дейсвия свидетельств до 01.10.2018</v>
          </cell>
        </row>
        <row r="45">
          <cell r="C45">
            <v>30</v>
          </cell>
          <cell r="D45" t="str">
            <v>Сакмарский район</v>
          </cell>
          <cell r="E45" t="str">
            <v>№ 53640000-1-2018-001 от 07.03.2018</v>
          </cell>
          <cell r="G45">
            <v>1491.8458500000002</v>
          </cell>
          <cell r="H45">
            <v>1856.8541499999999</v>
          </cell>
          <cell r="I45">
            <v>1294.9000000000001</v>
          </cell>
          <cell r="O45">
            <v>683.75340000000006</v>
          </cell>
          <cell r="P45">
            <v>851.04660000000001</v>
          </cell>
          <cell r="Q45">
            <v>593.5</v>
          </cell>
          <cell r="V45" t="str">
            <v>шт</v>
          </cell>
          <cell r="W45">
            <v>4</v>
          </cell>
          <cell r="X45">
            <v>2</v>
          </cell>
          <cell r="Y45" t="str">
            <v>Срок дейсвия свидетельств до 01.10.2018</v>
          </cell>
        </row>
        <row r="46">
          <cell r="C46">
            <v>31</v>
          </cell>
          <cell r="D46" t="str">
            <v>Саракташский район</v>
          </cell>
          <cell r="E46" t="str">
            <v>№ 53641000-1-2018-001 от 07.03.2018</v>
          </cell>
          <cell r="G46">
            <v>4135.8438000000006</v>
          </cell>
          <cell r="H46">
            <v>5147.7561999999989</v>
          </cell>
          <cell r="I46">
            <v>3099.1</v>
          </cell>
          <cell r="O46">
            <v>2326.0000499999996</v>
          </cell>
          <cell r="P46">
            <v>2895.0999500000003</v>
          </cell>
          <cell r="Q46">
            <v>1742.9</v>
          </cell>
          <cell r="V46" t="str">
            <v>шт</v>
          </cell>
          <cell r="W46">
            <v>13</v>
          </cell>
          <cell r="X46">
            <v>8</v>
          </cell>
          <cell r="Y46" t="str">
            <v>Срок дейсвия свидетельств до 01.10.2018</v>
          </cell>
        </row>
        <row r="47">
          <cell r="C47">
            <v>32</v>
          </cell>
          <cell r="D47" t="str">
            <v>Соль-Илецкий  г/о</v>
          </cell>
          <cell r="E47" t="str">
            <v>№ 53725000-1-2018-001 от 07.03.2018</v>
          </cell>
          <cell r="G47">
            <v>1373.0309999999999</v>
          </cell>
          <cell r="H47">
            <v>1708.9690000000001</v>
          </cell>
          <cell r="I47">
            <v>1368.1</v>
          </cell>
          <cell r="O47">
            <v>1373.0304599999999</v>
          </cell>
          <cell r="P47">
            <v>1708.9695400000001</v>
          </cell>
          <cell r="Q47">
            <v>1368.1</v>
          </cell>
          <cell r="V47" t="str">
            <v>шт</v>
          </cell>
          <cell r="W47">
            <v>4</v>
          </cell>
          <cell r="X47">
            <v>4</v>
          </cell>
          <cell r="Y47" t="str">
            <v>Срок дейсвия свидетельств до 01.10.2018</v>
          </cell>
        </row>
        <row r="48">
          <cell r="C48">
            <v>33</v>
          </cell>
          <cell r="D48" t="str">
            <v>Сорочинский г/о</v>
          </cell>
          <cell r="E48" t="str">
            <v>№ 53727000-1-2018-001 от 07.03.2018</v>
          </cell>
          <cell r="G48">
            <v>1267.84845</v>
          </cell>
          <cell r="H48">
            <v>1578.0515499999999</v>
          </cell>
          <cell r="I48">
            <v>1023.7</v>
          </cell>
          <cell r="O48">
            <v>950.88594999999998</v>
          </cell>
          <cell r="P48">
            <v>1183.5390400000001</v>
          </cell>
          <cell r="Q48">
            <v>767.77501000000007</v>
          </cell>
          <cell r="V48" t="str">
            <v>шт</v>
          </cell>
          <cell r="W48">
            <v>3</v>
          </cell>
          <cell r="X48">
            <v>2</v>
          </cell>
          <cell r="Y48" t="str">
            <v>Срок дейсвия свидетельств до 01.10.2018</v>
          </cell>
        </row>
        <row r="49">
          <cell r="C49">
            <v>34</v>
          </cell>
          <cell r="D49" t="str">
            <v>Ташлинский район</v>
          </cell>
          <cell r="E49" t="str">
            <v>№ 53651000-1-2018-001 от 07.03.2018</v>
          </cell>
          <cell r="G49">
            <v>2146.6417499999998</v>
          </cell>
          <cell r="H49">
            <v>2671.8582500000002</v>
          </cell>
          <cell r="I49">
            <v>1372.8</v>
          </cell>
          <cell r="O49">
            <v>1006.2508500000001</v>
          </cell>
          <cell r="P49">
            <v>1252.4491499999999</v>
          </cell>
          <cell r="Q49">
            <v>643.5</v>
          </cell>
          <cell r="V49" t="str">
            <v>шт</v>
          </cell>
          <cell r="W49">
            <v>7</v>
          </cell>
          <cell r="X49">
            <v>3</v>
          </cell>
          <cell r="Y49" t="str">
            <v>Срок дейсвия свидетельств до 01.10.2018</v>
          </cell>
        </row>
        <row r="50">
          <cell r="C50">
            <v>35</v>
          </cell>
          <cell r="D50" t="str">
            <v>Тоцкий район</v>
          </cell>
          <cell r="E50" t="str">
            <v>№ 53652000-1-2018-001 от 07.03.2018</v>
          </cell>
          <cell r="G50">
            <v>2760.3180000000007</v>
          </cell>
          <cell r="H50">
            <v>3435.6819999999989</v>
          </cell>
          <cell r="I50">
            <v>2229.5</v>
          </cell>
          <cell r="O50">
            <v>164.79045000000002</v>
          </cell>
          <cell r="P50">
            <v>205.10954999999998</v>
          </cell>
          <cell r="Q50">
            <v>133.1</v>
          </cell>
          <cell r="V50" t="str">
            <v>шт</v>
          </cell>
          <cell r="W50">
            <v>16</v>
          </cell>
          <cell r="X50">
            <v>1</v>
          </cell>
          <cell r="Y50" t="str">
            <v>Срок дейсвия свидетельств до 01.10.2018</v>
          </cell>
        </row>
        <row r="51">
          <cell r="C51">
            <v>36</v>
          </cell>
          <cell r="D51" t="str">
            <v>Тюльганский район</v>
          </cell>
          <cell r="E51" t="str">
            <v>№ 53653000-1-2018-001 от 07.03.2018</v>
          </cell>
          <cell r="G51">
            <v>2946.626099999999</v>
          </cell>
          <cell r="H51">
            <v>3667.5739000000012</v>
          </cell>
          <cell r="I51">
            <v>2935.3</v>
          </cell>
          <cell r="O51">
            <v>996.09306000000004</v>
          </cell>
          <cell r="P51">
            <v>1239.8069399999999</v>
          </cell>
          <cell r="Q51">
            <v>992.1</v>
          </cell>
          <cell r="V51" t="str">
            <v>шт</v>
          </cell>
          <cell r="W51">
            <v>16</v>
          </cell>
          <cell r="X51">
            <v>6</v>
          </cell>
          <cell r="Y51" t="str">
            <v>Срок дейсвия свидетельств до 01.10.2018</v>
          </cell>
        </row>
        <row r="52">
          <cell r="C52">
            <v>37</v>
          </cell>
          <cell r="D52" t="str">
            <v>Шарлыкский район</v>
          </cell>
          <cell r="E52" t="str">
            <v>№ 53656000-1-2018-001 от 07.03.2018</v>
          </cell>
          <cell r="G52">
            <v>5494.0842000000021</v>
          </cell>
          <cell r="H52">
            <v>6838.3157999999967</v>
          </cell>
          <cell r="I52">
            <v>2952.2</v>
          </cell>
          <cell r="O52">
            <v>3477.2166000000007</v>
          </cell>
          <cell r="P52">
            <v>4327.9833999999992</v>
          </cell>
          <cell r="Q52">
            <v>1868.6</v>
          </cell>
          <cell r="V52" t="str">
            <v>шт</v>
          </cell>
          <cell r="W52">
            <v>19</v>
          </cell>
          <cell r="X52">
            <v>12</v>
          </cell>
          <cell r="Y52" t="str">
            <v>Срок дейсвия свидетельств до 01.10.2018</v>
          </cell>
        </row>
        <row r="53">
          <cell r="C53">
            <v>38</v>
          </cell>
          <cell r="D53" t="str">
            <v>Ясненский г/о</v>
          </cell>
          <cell r="E53" t="str">
            <v>№ 53732000-1-2018-001 от 07.03.2018</v>
          </cell>
          <cell r="G53">
            <v>896.03415000000007</v>
          </cell>
          <cell r="H53">
            <v>1115.26585</v>
          </cell>
          <cell r="I53">
            <v>1084.4000000000001</v>
          </cell>
          <cell r="O53">
            <v>616.02503999999999</v>
          </cell>
          <cell r="P53">
            <v>766.74777000000006</v>
          </cell>
          <cell r="Q53">
            <v>745.52718999999991</v>
          </cell>
          <cell r="V53" t="str">
            <v>шт</v>
          </cell>
          <cell r="W53">
            <v>3</v>
          </cell>
          <cell r="X53">
            <v>2</v>
          </cell>
          <cell r="Y53" t="str">
            <v>Срок дейсвия свидетельств до 01.10.2018</v>
          </cell>
        </row>
        <row r="54">
          <cell r="D54" t="str">
            <v>ВСЕГО</v>
          </cell>
        </row>
        <row r="55">
          <cell r="C55">
            <v>1</v>
          </cell>
          <cell r="D55" t="str">
            <v>Абдулинский г/о</v>
          </cell>
          <cell r="E55" t="str">
            <v>№ 13/2018МС от 28.02.2018, доп. соглашение № 1 от 28.06.2018</v>
          </cell>
          <cell r="H55">
            <v>1267</v>
          </cell>
          <cell r="I55">
            <v>421.7</v>
          </cell>
          <cell r="M55">
            <v>315.71762000000001</v>
          </cell>
          <cell r="P55">
            <v>315.71762000000001</v>
          </cell>
          <cell r="Q55">
            <v>105.07322000000001</v>
          </cell>
          <cell r="V55" t="str">
            <v>шт</v>
          </cell>
          <cell r="W55">
            <v>3</v>
          </cell>
          <cell r="X55">
            <v>1</v>
          </cell>
          <cell r="Y55" t="str">
            <v>Срок дейсвия свидетельств до 01.10.2018</v>
          </cell>
        </row>
        <row r="56">
          <cell r="C56">
            <v>2</v>
          </cell>
          <cell r="D56" t="str">
            <v>Акбулакский район</v>
          </cell>
          <cell r="E56" t="str">
            <v>№ 15/2018МС от 28.02.2018</v>
          </cell>
          <cell r="H56">
            <v>3065.2</v>
          </cell>
          <cell r="I56">
            <v>765.1</v>
          </cell>
          <cell r="M56">
            <v>2010</v>
          </cell>
          <cell r="P56">
            <v>2010</v>
          </cell>
          <cell r="Q56">
            <v>501.7</v>
          </cell>
          <cell r="V56" t="str">
            <v>шт</v>
          </cell>
          <cell r="W56">
            <v>6</v>
          </cell>
          <cell r="X56">
            <v>4</v>
          </cell>
          <cell r="Y56" t="str">
            <v>Срок дейсвия свидетельств до 01.10.2018</v>
          </cell>
        </row>
        <row r="57">
          <cell r="C57">
            <v>3</v>
          </cell>
          <cell r="D57" t="str">
            <v>Александровский район</v>
          </cell>
          <cell r="E57" t="str">
            <v>№ 11/2018МС от 28.02.2018</v>
          </cell>
          <cell r="H57">
            <v>2654.3</v>
          </cell>
          <cell r="I57">
            <v>662.6</v>
          </cell>
          <cell r="M57">
            <v>1238.7</v>
          </cell>
          <cell r="P57">
            <v>1238.7</v>
          </cell>
          <cell r="Q57">
            <v>309.2</v>
          </cell>
          <cell r="V57" t="str">
            <v>шт</v>
          </cell>
          <cell r="W57">
            <v>4</v>
          </cell>
          <cell r="X57">
            <v>2</v>
          </cell>
          <cell r="Y57" t="str">
            <v>Срок дейсвия свидетельств до 01.10.2018</v>
          </cell>
        </row>
        <row r="58">
          <cell r="C58">
            <v>4</v>
          </cell>
          <cell r="D58" t="str">
            <v>Беляевский район</v>
          </cell>
          <cell r="E58" t="str">
            <v>№ 16/2018МС от 28.02.2018, доп. соглашение № 1 от 28.06.2018</v>
          </cell>
          <cell r="H58">
            <v>1489.3</v>
          </cell>
          <cell r="I58">
            <v>541.29999999999995</v>
          </cell>
          <cell r="M58">
            <v>1489.3</v>
          </cell>
          <cell r="P58">
            <v>1489.3</v>
          </cell>
          <cell r="Q58">
            <v>541.29999999999995</v>
          </cell>
          <cell r="V58" t="str">
            <v>шт</v>
          </cell>
          <cell r="W58">
            <v>3</v>
          </cell>
          <cell r="X58">
            <v>3</v>
          </cell>
          <cell r="Y58" t="str">
            <v>Срок дейсвия свидетельств до 01.10.2018</v>
          </cell>
        </row>
        <row r="59">
          <cell r="C59">
            <v>5</v>
          </cell>
          <cell r="D59" t="str">
            <v>Бугурусланский район</v>
          </cell>
          <cell r="E59" t="str">
            <v>№ 2/2018МС от 28.02.2018</v>
          </cell>
          <cell r="H59">
            <v>867</v>
          </cell>
          <cell r="I59">
            <v>216.5</v>
          </cell>
          <cell r="M59">
            <v>495.4</v>
          </cell>
          <cell r="P59">
            <v>495.4</v>
          </cell>
          <cell r="Q59">
            <v>123.7</v>
          </cell>
          <cell r="V59" t="str">
            <v>шт</v>
          </cell>
          <cell r="W59">
            <v>2</v>
          </cell>
          <cell r="X59">
            <v>1</v>
          </cell>
          <cell r="Y59" t="str">
            <v>Срок дейсвия свидетельств до 01.10.2018</v>
          </cell>
        </row>
        <row r="60">
          <cell r="C60">
            <v>6</v>
          </cell>
          <cell r="D60" t="str">
            <v>Бузулукский район</v>
          </cell>
          <cell r="E60" t="str">
            <v>№ 26/2018МС от 28.06.2018</v>
          </cell>
          <cell r="H60">
            <v>456.3</v>
          </cell>
          <cell r="I60">
            <v>207.1</v>
          </cell>
          <cell r="M60">
            <v>0</v>
          </cell>
          <cell r="P60">
            <v>0</v>
          </cell>
          <cell r="Q60">
            <v>0</v>
          </cell>
          <cell r="V60" t="str">
            <v>шт</v>
          </cell>
          <cell r="W60">
            <v>1</v>
          </cell>
          <cell r="X60">
            <v>0</v>
          </cell>
          <cell r="Y60" t="str">
            <v>Срок дейсвия свидетельств до 01.10.2018</v>
          </cell>
        </row>
        <row r="61">
          <cell r="C61">
            <v>7</v>
          </cell>
          <cell r="D61" t="str">
            <v>г. Бугуруслан</v>
          </cell>
          <cell r="E61" t="str">
            <v>№ 3/2018МС от 28.02.2018, доп. соглашение № 1 от 28.06.2018</v>
          </cell>
          <cell r="H61">
            <v>1269.7</v>
          </cell>
          <cell r="I61">
            <v>610.6</v>
          </cell>
          <cell r="M61">
            <v>821.7</v>
          </cell>
          <cell r="P61">
            <v>821.7</v>
          </cell>
          <cell r="Q61">
            <v>395.2</v>
          </cell>
          <cell r="V61" t="str">
            <v>шт</v>
          </cell>
          <cell r="W61">
            <v>3</v>
          </cell>
          <cell r="X61">
            <v>2</v>
          </cell>
          <cell r="Y61" t="str">
            <v>Срок дейсвия свидетельств до 01.10.2018</v>
          </cell>
        </row>
        <row r="62">
          <cell r="C62">
            <v>8</v>
          </cell>
          <cell r="D62" t="str">
            <v>г. Бузулук</v>
          </cell>
          <cell r="E62" t="str">
            <v>№ 4/2018МС от 28.02.2018</v>
          </cell>
          <cell r="H62">
            <v>1612.1</v>
          </cell>
          <cell r="I62">
            <v>820.3</v>
          </cell>
          <cell r="M62">
            <v>439.7</v>
          </cell>
          <cell r="P62">
            <v>439.7</v>
          </cell>
          <cell r="Q62">
            <v>223.7</v>
          </cell>
          <cell r="V62" t="str">
            <v>шт</v>
          </cell>
          <cell r="W62">
            <v>3</v>
          </cell>
          <cell r="X62">
            <v>1</v>
          </cell>
          <cell r="Y62" t="str">
            <v>Срок дейсвия свидетельств до 01.10.2018</v>
          </cell>
        </row>
        <row r="63">
          <cell r="C63">
            <v>9</v>
          </cell>
          <cell r="D63" t="str">
            <v>г. Медногорск</v>
          </cell>
          <cell r="E63" t="str">
            <v>№ 20/2018МС от 28.02.2018</v>
          </cell>
          <cell r="H63">
            <v>481.1</v>
          </cell>
          <cell r="I63">
            <v>182.3</v>
          </cell>
          <cell r="M63">
            <v>481.1</v>
          </cell>
          <cell r="P63">
            <v>481.1</v>
          </cell>
          <cell r="Q63">
            <v>182.3</v>
          </cell>
          <cell r="V63" t="str">
            <v>шт</v>
          </cell>
          <cell r="W63">
            <v>1</v>
          </cell>
          <cell r="X63">
            <v>1</v>
          </cell>
          <cell r="Y63" t="str">
            <v>Срок дейсвия свидетельств до 01.10.2018</v>
          </cell>
        </row>
        <row r="64">
          <cell r="C64">
            <v>10</v>
          </cell>
          <cell r="D64" t="str">
            <v>г. Оренбург</v>
          </cell>
          <cell r="E64" t="str">
            <v>№ 18/2018МС от 28.02.2018</v>
          </cell>
          <cell r="H64">
            <v>2784.5</v>
          </cell>
          <cell r="I64">
            <v>1416.8</v>
          </cell>
          <cell r="M64">
            <v>879.4</v>
          </cell>
          <cell r="P64">
            <v>879.4</v>
          </cell>
          <cell r="Q64">
            <v>447.4</v>
          </cell>
          <cell r="V64" t="str">
            <v>шт</v>
          </cell>
          <cell r="W64">
            <v>7</v>
          </cell>
          <cell r="X64">
            <v>2</v>
          </cell>
          <cell r="Y64" t="str">
            <v>Срок дейсвия свидетельств до 01.10.2018</v>
          </cell>
        </row>
        <row r="65">
          <cell r="C65">
            <v>11</v>
          </cell>
          <cell r="D65" t="str">
            <v>Гайский г/о</v>
          </cell>
          <cell r="E65" t="str">
            <v>№ 6/2018МС от 28.02.2018</v>
          </cell>
          <cell r="H65">
            <v>1576.2</v>
          </cell>
          <cell r="I65">
            <v>635.1</v>
          </cell>
          <cell r="M65">
            <v>1576.2</v>
          </cell>
          <cell r="P65">
            <v>1576.2</v>
          </cell>
          <cell r="Q65">
            <v>635.1</v>
          </cell>
          <cell r="V65" t="str">
            <v>шт</v>
          </cell>
          <cell r="W65">
            <v>3</v>
          </cell>
          <cell r="X65">
            <v>3</v>
          </cell>
          <cell r="Y65" t="str">
            <v>Срок дейсвия свидетельств до 01.10.2018</v>
          </cell>
        </row>
        <row r="66">
          <cell r="C66">
            <v>12</v>
          </cell>
          <cell r="D66" t="str">
            <v>Илекский район</v>
          </cell>
          <cell r="E66" t="str">
            <v>№ 19/2018МС от 28.02.2018</v>
          </cell>
          <cell r="H66">
            <v>1314.1</v>
          </cell>
          <cell r="I66">
            <v>381.1</v>
          </cell>
          <cell r="M66">
            <v>914.2</v>
          </cell>
          <cell r="P66">
            <v>914.2</v>
          </cell>
          <cell r="Q66">
            <v>265.10000000000002</v>
          </cell>
          <cell r="V66" t="str">
            <v>шт</v>
          </cell>
          <cell r="W66">
            <v>3</v>
          </cell>
          <cell r="X66">
            <v>2</v>
          </cell>
          <cell r="Y66" t="str">
            <v>Срок дейсвия свидетельств до 01.10.2018</v>
          </cell>
        </row>
        <row r="67">
          <cell r="C67">
            <v>13</v>
          </cell>
          <cell r="D67" t="str">
            <v>Матвеевский район</v>
          </cell>
          <cell r="E67" t="str">
            <v>№ 8/2018МС от 28.02.2018</v>
          </cell>
          <cell r="H67">
            <v>269.60000000000002</v>
          </cell>
          <cell r="I67">
            <v>161.6</v>
          </cell>
          <cell r="M67">
            <v>269.60000000000002</v>
          </cell>
          <cell r="P67">
            <v>269.60000000000002</v>
          </cell>
          <cell r="Q67">
            <v>161.6</v>
          </cell>
          <cell r="V67" t="str">
            <v>шт</v>
          </cell>
          <cell r="W67">
            <v>1</v>
          </cell>
          <cell r="X67">
            <v>1</v>
          </cell>
          <cell r="Y67" t="str">
            <v>Срок дейсвия свидетельств до 01.10.2018</v>
          </cell>
        </row>
        <row r="68">
          <cell r="C68">
            <v>14</v>
          </cell>
          <cell r="D68" t="str">
            <v>Новоорский район</v>
          </cell>
          <cell r="E68" t="str">
            <v>№ 5/2018МС от 28.02.2018, доп. соглашение № 1 от 28.06.2018</v>
          </cell>
          <cell r="H68">
            <v>2248.8000000000002</v>
          </cell>
          <cell r="I68">
            <v>699.5</v>
          </cell>
          <cell r="M68">
            <v>1349.3</v>
          </cell>
          <cell r="P68">
            <v>1349.3</v>
          </cell>
          <cell r="Q68">
            <v>419.7</v>
          </cell>
          <cell r="V68" t="str">
            <v>шт</v>
          </cell>
          <cell r="W68">
            <v>4</v>
          </cell>
          <cell r="X68">
            <v>2</v>
          </cell>
          <cell r="Y68" t="str">
            <v>Срок дейсвия свидетельств до 01.10.2018</v>
          </cell>
        </row>
        <row r="69">
          <cell r="C69">
            <v>15</v>
          </cell>
          <cell r="D69" t="str">
            <v>Новосергиевский район</v>
          </cell>
          <cell r="E69" t="str">
            <v>№ 9/2018МС от 28.02.2018</v>
          </cell>
          <cell r="H69">
            <v>953.8</v>
          </cell>
          <cell r="I69">
            <v>284.39999999999998</v>
          </cell>
          <cell r="M69">
            <v>476.9</v>
          </cell>
          <cell r="P69">
            <v>476.9</v>
          </cell>
          <cell r="Q69">
            <v>142.19999999999999</v>
          </cell>
          <cell r="V69" t="str">
            <v>шт</v>
          </cell>
          <cell r="W69">
            <v>2</v>
          </cell>
          <cell r="X69">
            <v>1</v>
          </cell>
          <cell r="Y69" t="str">
            <v>Срок дейсвия свидетельств до 01.10.2018</v>
          </cell>
        </row>
        <row r="70">
          <cell r="C70">
            <v>16</v>
          </cell>
          <cell r="D70" t="str">
            <v>Октябрьский район</v>
          </cell>
          <cell r="E70" t="str">
            <v>№ 1/2018МС от 28.02.2018</v>
          </cell>
          <cell r="H70">
            <v>774.2</v>
          </cell>
          <cell r="I70">
            <v>331.4</v>
          </cell>
          <cell r="M70">
            <v>0</v>
          </cell>
          <cell r="P70">
            <v>0</v>
          </cell>
          <cell r="Q70">
            <v>0</v>
          </cell>
          <cell r="V70" t="str">
            <v>шт</v>
          </cell>
          <cell r="W70">
            <v>1</v>
          </cell>
          <cell r="X70">
            <v>0</v>
          </cell>
          <cell r="Y70" t="str">
            <v>Срок дейсвия свидетельств до 01.10.2018</v>
          </cell>
        </row>
        <row r="71">
          <cell r="C71">
            <v>17</v>
          </cell>
          <cell r="D71" t="str">
            <v>Оренбургский район</v>
          </cell>
          <cell r="E71" t="str">
            <v>№ 12/2018МС от 28.02.2018</v>
          </cell>
          <cell r="H71">
            <v>2471.3000000000002</v>
          </cell>
          <cell r="I71">
            <v>1121.9000000000001</v>
          </cell>
          <cell r="M71">
            <v>1581.6</v>
          </cell>
          <cell r="P71">
            <v>1186.2</v>
          </cell>
          <cell r="Q71">
            <v>538.5</v>
          </cell>
          <cell r="V71" t="str">
            <v>шт</v>
          </cell>
          <cell r="W71">
            <v>6</v>
          </cell>
          <cell r="X71">
            <v>3</v>
          </cell>
          <cell r="Y71" t="str">
            <v>Срок дейсвия свидетельств до 01.10.2018</v>
          </cell>
        </row>
        <row r="72">
          <cell r="C72">
            <v>18</v>
          </cell>
          <cell r="D72" t="str">
            <v>Первомайский район</v>
          </cell>
          <cell r="E72" t="str">
            <v>№ 21/2018МС от 28.02.2018</v>
          </cell>
          <cell r="H72">
            <v>1430.5</v>
          </cell>
          <cell r="I72">
            <v>357</v>
          </cell>
          <cell r="M72">
            <v>515</v>
          </cell>
          <cell r="P72">
            <v>515</v>
          </cell>
          <cell r="Q72">
            <v>128.5</v>
          </cell>
          <cell r="V72" t="str">
            <v>шт</v>
          </cell>
          <cell r="W72">
            <v>3</v>
          </cell>
          <cell r="X72">
            <v>1</v>
          </cell>
          <cell r="Y72" t="str">
            <v>Срок дейсвия свидетельств до 01.10.2018</v>
          </cell>
        </row>
        <row r="73">
          <cell r="C73">
            <v>19</v>
          </cell>
          <cell r="D73" t="str">
            <v>Переволоцкий район</v>
          </cell>
          <cell r="E73" t="str">
            <v>№ 7/2018МС от 28.02.2018</v>
          </cell>
          <cell r="H73">
            <v>2285.6</v>
          </cell>
          <cell r="I73">
            <v>662.7</v>
          </cell>
          <cell r="M73">
            <v>914.2</v>
          </cell>
          <cell r="P73">
            <v>914.2</v>
          </cell>
          <cell r="Q73">
            <v>265.10000000000002</v>
          </cell>
          <cell r="V73" t="str">
            <v>шт</v>
          </cell>
          <cell r="W73">
            <v>4</v>
          </cell>
          <cell r="X73">
            <v>2</v>
          </cell>
          <cell r="Y73" t="str">
            <v>Срок дейсвия свидетельств до 01.10.2018</v>
          </cell>
        </row>
        <row r="74">
          <cell r="C74">
            <v>20</v>
          </cell>
          <cell r="D74" t="str">
            <v>Пономарёвский район</v>
          </cell>
          <cell r="E74" t="str">
            <v>№ 17/2018МС от 28.02.2018</v>
          </cell>
          <cell r="H74">
            <v>1128.2</v>
          </cell>
          <cell r="I74">
            <v>198.6</v>
          </cell>
          <cell r="M74">
            <v>564.1</v>
          </cell>
          <cell r="P74">
            <v>564.1</v>
          </cell>
          <cell r="Q74">
            <v>99.3</v>
          </cell>
          <cell r="V74" t="str">
            <v>шт</v>
          </cell>
          <cell r="W74">
            <v>2</v>
          </cell>
          <cell r="X74">
            <v>1</v>
          </cell>
          <cell r="Y74" t="str">
            <v>Срок дейсвия свидетельств до 01.10.2018</v>
          </cell>
        </row>
        <row r="75">
          <cell r="C75">
            <v>21</v>
          </cell>
          <cell r="D75" t="str">
            <v>Сакмарский район</v>
          </cell>
          <cell r="E75" t="str">
            <v>№ 14/2018МС от 28.02.2018</v>
          </cell>
          <cell r="H75">
            <v>1327.2</v>
          </cell>
          <cell r="I75">
            <v>441.8</v>
          </cell>
          <cell r="M75">
            <v>1327.2</v>
          </cell>
          <cell r="P75">
            <v>1327.2</v>
          </cell>
          <cell r="Q75">
            <v>441.8</v>
          </cell>
          <cell r="V75" t="str">
            <v>шт</v>
          </cell>
          <cell r="W75">
            <v>2</v>
          </cell>
          <cell r="X75">
            <v>2</v>
          </cell>
          <cell r="Y75" t="str">
            <v>Срок дейсвия свидетельств до 01.10.2018</v>
          </cell>
        </row>
        <row r="76">
          <cell r="C76">
            <v>22</v>
          </cell>
          <cell r="D76" t="str">
            <v>Саракташский район</v>
          </cell>
          <cell r="E76" t="str">
            <v>№ 23/2018МС от 28.02.2018</v>
          </cell>
          <cell r="H76">
            <v>2457</v>
          </cell>
          <cell r="I76">
            <v>712.4</v>
          </cell>
          <cell r="M76">
            <v>1771.3</v>
          </cell>
          <cell r="P76">
            <v>1771.3</v>
          </cell>
          <cell r="Q76">
            <v>513.6</v>
          </cell>
          <cell r="V76" t="str">
            <v>шт</v>
          </cell>
          <cell r="W76">
            <v>4</v>
          </cell>
          <cell r="X76">
            <v>3</v>
          </cell>
          <cell r="Y76" t="str">
            <v>Срок дейсвия свидетельств до 01.10.2018</v>
          </cell>
        </row>
        <row r="77">
          <cell r="C77">
            <v>23</v>
          </cell>
          <cell r="D77" t="str">
            <v>Соль-Илецкий  г/о</v>
          </cell>
          <cell r="E77" t="str">
            <v>№ 10/2018МС от 28.02.2018</v>
          </cell>
          <cell r="H77">
            <v>1283</v>
          </cell>
          <cell r="I77">
            <v>486</v>
          </cell>
          <cell r="M77">
            <v>641.5</v>
          </cell>
          <cell r="P77">
            <v>641.5</v>
          </cell>
          <cell r="Q77">
            <v>243.001</v>
          </cell>
          <cell r="V77" t="str">
            <v>шт</v>
          </cell>
          <cell r="W77">
            <v>2</v>
          </cell>
          <cell r="X77">
            <v>1</v>
          </cell>
          <cell r="Y77" t="str">
            <v>Срок дейсвия свидетельств до 01.10.2018</v>
          </cell>
        </row>
        <row r="78">
          <cell r="C78">
            <v>24</v>
          </cell>
          <cell r="D78" t="str">
            <v>Сорочинский г/о</v>
          </cell>
          <cell r="E78" t="str">
            <v>№ 22/2018МС от 28.02.2018</v>
          </cell>
          <cell r="H78">
            <v>1349.3</v>
          </cell>
          <cell r="I78">
            <v>419.7</v>
          </cell>
          <cell r="M78">
            <v>0</v>
          </cell>
          <cell r="P78">
            <v>0</v>
          </cell>
          <cell r="Q78">
            <v>0</v>
          </cell>
          <cell r="V78" t="str">
            <v>шт</v>
          </cell>
          <cell r="W78">
            <v>2</v>
          </cell>
          <cell r="X78">
            <v>0</v>
          </cell>
          <cell r="Y78" t="str">
            <v>Срок дейсвия свидетельств до 01.10.2018</v>
          </cell>
        </row>
        <row r="79">
          <cell r="C79">
            <v>25</v>
          </cell>
          <cell r="D79" t="str">
            <v>Ташлинский район</v>
          </cell>
          <cell r="E79" t="str">
            <v>№ 24/2018МС от 28.02.2018</v>
          </cell>
          <cell r="H79">
            <v>1651.5</v>
          </cell>
          <cell r="I79">
            <v>412.3</v>
          </cell>
          <cell r="M79">
            <v>707.8</v>
          </cell>
          <cell r="P79">
            <v>707.8</v>
          </cell>
          <cell r="Q79">
            <v>176.7</v>
          </cell>
          <cell r="V79" t="str">
            <v>шт</v>
          </cell>
          <cell r="W79">
            <v>2</v>
          </cell>
          <cell r="X79">
            <v>1</v>
          </cell>
          <cell r="Y79" t="str">
            <v>Срок дейсвия свидетельств до 01.10.2018</v>
          </cell>
        </row>
        <row r="80">
          <cell r="C80">
            <v>26</v>
          </cell>
          <cell r="D80" t="str">
            <v>Тоцкий район</v>
          </cell>
          <cell r="E80" t="str">
            <v>№ 25/2018МС от 28.02.2018</v>
          </cell>
          <cell r="H80">
            <v>511.6</v>
          </cell>
          <cell r="I80">
            <v>159.19999999999999</v>
          </cell>
          <cell r="M80">
            <v>0</v>
          </cell>
          <cell r="P80">
            <v>0</v>
          </cell>
          <cell r="Q80">
            <v>0</v>
          </cell>
          <cell r="V80" t="str">
            <v>шт</v>
          </cell>
          <cell r="W80">
            <v>2</v>
          </cell>
          <cell r="X80">
            <v>0</v>
          </cell>
          <cell r="Y80" t="str">
            <v>Срок дейсвия свидетельств до 01.10.2018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56"/>
  <sheetViews>
    <sheetView topLeftCell="A7" workbookViewId="0">
      <selection activeCell="C10" sqref="C10:I10"/>
    </sheetView>
  </sheetViews>
  <sheetFormatPr defaultColWidth="8.85546875" defaultRowHeight="15" x14ac:dyDescent="0.25"/>
  <cols>
    <col min="1" max="1" width="4.7109375" style="29" bestFit="1" customWidth="1"/>
    <col min="2" max="2" width="40.85546875" style="29" customWidth="1"/>
    <col min="3" max="3" width="15.85546875" style="29" customWidth="1"/>
    <col min="4" max="4" width="13.28515625" style="29" customWidth="1"/>
    <col min="5" max="5" width="13.7109375" style="29" customWidth="1"/>
    <col min="6" max="6" width="15.140625" style="29" customWidth="1"/>
    <col min="7" max="7" width="12.28515625" style="29" customWidth="1"/>
    <col min="8" max="8" width="12.140625" style="29" customWidth="1"/>
    <col min="9" max="9" width="12.85546875" style="29" customWidth="1"/>
    <col min="10" max="16384" width="8.85546875" style="29"/>
  </cols>
  <sheetData>
    <row r="1" spans="1:9" x14ac:dyDescent="0.25">
      <c r="H1" s="111" t="s">
        <v>176</v>
      </c>
      <c r="I1" s="111"/>
    </row>
    <row r="2" spans="1:9" x14ac:dyDescent="0.25">
      <c r="A2" s="118" t="s">
        <v>108</v>
      </c>
      <c r="B2" s="118"/>
      <c r="C2" s="118"/>
      <c r="D2" s="118"/>
      <c r="E2" s="118"/>
      <c r="F2" s="118"/>
      <c r="G2" s="118"/>
      <c r="H2" s="118"/>
      <c r="I2" s="118"/>
    </row>
    <row r="3" spans="1:9" x14ac:dyDescent="0.25">
      <c r="A3" s="118" t="s">
        <v>72</v>
      </c>
      <c r="B3" s="118"/>
      <c r="C3" s="118"/>
      <c r="D3" s="118"/>
      <c r="E3" s="118"/>
      <c r="F3" s="118"/>
      <c r="G3" s="118"/>
      <c r="H3" s="118"/>
      <c r="I3" s="118"/>
    </row>
    <row r="4" spans="1:9" x14ac:dyDescent="0.25">
      <c r="A4" s="118" t="s">
        <v>131</v>
      </c>
      <c r="B4" s="118"/>
      <c r="C4" s="118"/>
      <c r="D4" s="118"/>
      <c r="E4" s="118"/>
      <c r="F4" s="118"/>
      <c r="G4" s="118"/>
      <c r="H4" s="118"/>
      <c r="I4" s="118"/>
    </row>
    <row r="5" spans="1:9" ht="14.45" x14ac:dyDescent="0.3">
      <c r="A5" s="30"/>
      <c r="B5" s="31"/>
      <c r="C5" s="31"/>
      <c r="D5" s="31"/>
      <c r="E5" s="31"/>
      <c r="F5" s="31"/>
      <c r="G5" s="31"/>
      <c r="H5" s="31"/>
      <c r="I5" s="32"/>
    </row>
    <row r="6" spans="1:9" ht="14.45" customHeight="1" x14ac:dyDescent="0.25">
      <c r="A6" s="119" t="s">
        <v>71</v>
      </c>
      <c r="B6" s="119"/>
      <c r="C6" s="119"/>
      <c r="D6" s="119"/>
      <c r="E6" s="119"/>
      <c r="F6" s="119"/>
      <c r="G6" s="119"/>
      <c r="H6" s="119"/>
      <c r="I6" s="119"/>
    </row>
    <row r="7" spans="1:9" ht="14.45" customHeight="1" x14ac:dyDescent="0.25">
      <c r="A7" s="120" t="s">
        <v>70</v>
      </c>
      <c r="B7" s="120"/>
      <c r="C7" s="120"/>
      <c r="D7" s="120"/>
      <c r="E7" s="120"/>
      <c r="F7" s="120"/>
      <c r="G7" s="120"/>
      <c r="H7" s="120"/>
      <c r="I7" s="120"/>
    </row>
    <row r="8" spans="1:9" ht="15.6" x14ac:dyDescent="0.3">
      <c r="A8" s="33"/>
      <c r="B8" s="33"/>
      <c r="C8" s="33"/>
      <c r="D8" s="33"/>
      <c r="E8" s="33"/>
      <c r="F8" s="33"/>
      <c r="G8" s="33"/>
      <c r="H8" s="33"/>
      <c r="I8" s="33"/>
    </row>
    <row r="9" spans="1:9" s="36" customFormat="1" ht="68.25" customHeight="1" x14ac:dyDescent="0.2">
      <c r="A9" s="34">
        <v>1</v>
      </c>
      <c r="B9" s="35" t="s">
        <v>69</v>
      </c>
      <c r="C9" s="96" t="s">
        <v>147</v>
      </c>
      <c r="D9" s="96"/>
      <c r="E9" s="96"/>
      <c r="F9" s="96"/>
      <c r="G9" s="96"/>
      <c r="H9" s="96"/>
      <c r="I9" s="96"/>
    </row>
    <row r="10" spans="1:9" s="36" customFormat="1" ht="38.25" x14ac:dyDescent="0.2">
      <c r="A10" s="34">
        <v>2</v>
      </c>
      <c r="B10" s="35" t="s">
        <v>68</v>
      </c>
      <c r="C10" s="96" t="s">
        <v>174</v>
      </c>
      <c r="D10" s="96"/>
      <c r="E10" s="96"/>
      <c r="F10" s="96"/>
      <c r="G10" s="96"/>
      <c r="H10" s="96"/>
      <c r="I10" s="96"/>
    </row>
    <row r="11" spans="1:9" s="36" customFormat="1" ht="28.5" customHeight="1" x14ac:dyDescent="0.2">
      <c r="A11" s="34">
        <v>3</v>
      </c>
      <c r="B11" s="35" t="s">
        <v>67</v>
      </c>
      <c r="C11" s="97" t="s">
        <v>0</v>
      </c>
      <c r="D11" s="97"/>
      <c r="E11" s="97"/>
      <c r="F11" s="97"/>
      <c r="G11" s="97"/>
      <c r="H11" s="97"/>
      <c r="I11" s="97"/>
    </row>
    <row r="12" spans="1:9" s="36" customFormat="1" ht="38.25" x14ac:dyDescent="0.2">
      <c r="A12" s="37">
        <v>4</v>
      </c>
      <c r="B12" s="38" t="s">
        <v>66</v>
      </c>
      <c r="C12" s="107" t="s">
        <v>65</v>
      </c>
      <c r="D12" s="107"/>
      <c r="E12" s="107"/>
      <c r="F12" s="107"/>
      <c r="G12" s="107"/>
      <c r="H12" s="107"/>
      <c r="I12" s="107"/>
    </row>
    <row r="13" spans="1:9" s="36" customFormat="1" ht="27" customHeight="1" x14ac:dyDescent="0.2">
      <c r="A13" s="37">
        <v>5</v>
      </c>
      <c r="B13" s="38" t="s">
        <v>64</v>
      </c>
      <c r="C13" s="112" t="s">
        <v>63</v>
      </c>
      <c r="D13" s="113"/>
      <c r="E13" s="114"/>
      <c r="F13" s="112" t="s">
        <v>62</v>
      </c>
      <c r="G13" s="113"/>
      <c r="H13" s="113"/>
      <c r="I13" s="114"/>
    </row>
    <row r="14" spans="1:9" s="36" customFormat="1" ht="12.75" x14ac:dyDescent="0.2">
      <c r="A14" s="39"/>
      <c r="B14" s="40"/>
      <c r="C14" s="115" t="s">
        <v>164</v>
      </c>
      <c r="D14" s="115"/>
      <c r="E14" s="115"/>
      <c r="F14" s="116" t="s">
        <v>61</v>
      </c>
      <c r="G14" s="116"/>
      <c r="H14" s="116"/>
      <c r="I14" s="116"/>
    </row>
    <row r="15" spans="1:9" s="36" customFormat="1" ht="51.75" customHeight="1" x14ac:dyDescent="0.2">
      <c r="A15" s="34">
        <v>6</v>
      </c>
      <c r="B15" s="35" t="s">
        <v>60</v>
      </c>
      <c r="C15" s="96" t="s">
        <v>173</v>
      </c>
      <c r="D15" s="96"/>
      <c r="E15" s="96"/>
      <c r="F15" s="96"/>
      <c r="G15" s="96"/>
      <c r="H15" s="96"/>
      <c r="I15" s="96"/>
    </row>
    <row r="16" spans="1:9" s="36" customFormat="1" ht="63.75" x14ac:dyDescent="0.2">
      <c r="A16" s="34">
        <v>7</v>
      </c>
      <c r="B16" s="35" t="s">
        <v>59</v>
      </c>
      <c r="C16" s="96" t="s">
        <v>137</v>
      </c>
      <c r="D16" s="96"/>
      <c r="E16" s="96"/>
      <c r="F16" s="96"/>
      <c r="G16" s="96"/>
      <c r="H16" s="96"/>
      <c r="I16" s="96"/>
    </row>
    <row r="17" spans="1:9" s="36" customFormat="1" ht="38.25" x14ac:dyDescent="0.2">
      <c r="A17" s="34">
        <v>8</v>
      </c>
      <c r="B17" s="35" t="s">
        <v>58</v>
      </c>
      <c r="C17" s="96" t="s">
        <v>0</v>
      </c>
      <c r="D17" s="96"/>
      <c r="E17" s="96"/>
      <c r="F17" s="96"/>
      <c r="G17" s="96"/>
      <c r="H17" s="96"/>
      <c r="I17" s="96"/>
    </row>
    <row r="18" spans="1:9" s="36" customFormat="1" ht="65.25" customHeight="1" x14ac:dyDescent="0.2">
      <c r="A18" s="34">
        <v>9</v>
      </c>
      <c r="B18" s="35" t="s">
        <v>57</v>
      </c>
      <c r="C18" s="96" t="s">
        <v>148</v>
      </c>
      <c r="D18" s="96"/>
      <c r="E18" s="96"/>
      <c r="F18" s="96"/>
      <c r="G18" s="96"/>
      <c r="H18" s="96"/>
      <c r="I18" s="96"/>
    </row>
    <row r="19" spans="1:9" s="36" customFormat="1" ht="12.75" x14ac:dyDescent="0.2">
      <c r="A19" s="54">
        <v>10</v>
      </c>
      <c r="B19" s="53" t="s">
        <v>56</v>
      </c>
      <c r="C19" s="96" t="s">
        <v>0</v>
      </c>
      <c r="D19" s="96"/>
      <c r="E19" s="96"/>
      <c r="F19" s="96"/>
      <c r="G19" s="96"/>
      <c r="H19" s="96"/>
      <c r="I19" s="96"/>
    </row>
    <row r="20" spans="1:9" s="36" customFormat="1" ht="25.5" x14ac:dyDescent="0.2">
      <c r="A20" s="34">
        <v>11</v>
      </c>
      <c r="B20" s="35" t="s">
        <v>55</v>
      </c>
      <c r="C20" s="96" t="s">
        <v>0</v>
      </c>
      <c r="D20" s="96"/>
      <c r="E20" s="96"/>
      <c r="F20" s="96"/>
      <c r="G20" s="96"/>
      <c r="H20" s="96"/>
      <c r="I20" s="96"/>
    </row>
    <row r="21" spans="1:9" s="36" customFormat="1" ht="54.6" customHeight="1" x14ac:dyDescent="0.2">
      <c r="A21" s="105">
        <v>12</v>
      </c>
      <c r="B21" s="107" t="s">
        <v>54</v>
      </c>
      <c r="C21" s="41" t="s">
        <v>53</v>
      </c>
      <c r="D21" s="109" t="s">
        <v>52</v>
      </c>
      <c r="E21" s="110"/>
      <c r="F21" s="82" t="s">
        <v>51</v>
      </c>
      <c r="G21" s="83"/>
      <c r="H21" s="82" t="s">
        <v>50</v>
      </c>
      <c r="I21" s="83"/>
    </row>
    <row r="22" spans="1:9" s="36" customFormat="1" ht="12.75" x14ac:dyDescent="0.2">
      <c r="A22" s="106"/>
      <c r="B22" s="108"/>
      <c r="C22" s="74">
        <v>127773.1</v>
      </c>
      <c r="D22" s="88">
        <v>127773.1</v>
      </c>
      <c r="E22" s="83"/>
      <c r="F22" s="82" t="s">
        <v>0</v>
      </c>
      <c r="G22" s="83"/>
      <c r="H22" s="82" t="s">
        <v>0</v>
      </c>
      <c r="I22" s="83"/>
    </row>
    <row r="23" spans="1:9" s="36" customFormat="1" ht="12.75" x14ac:dyDescent="0.2">
      <c r="A23" s="42" t="s">
        <v>49</v>
      </c>
      <c r="B23" s="43" t="s">
        <v>43</v>
      </c>
      <c r="C23" s="85">
        <v>93913.1</v>
      </c>
      <c r="D23" s="86"/>
      <c r="E23" s="86"/>
      <c r="F23" s="86"/>
      <c r="G23" s="86"/>
      <c r="H23" s="86"/>
      <c r="I23" s="87"/>
    </row>
    <row r="24" spans="1:9" s="36" customFormat="1" ht="12.75" x14ac:dyDescent="0.2">
      <c r="A24" s="42" t="s">
        <v>48</v>
      </c>
      <c r="B24" s="43" t="s">
        <v>41</v>
      </c>
      <c r="C24" s="85">
        <v>31304.400000000001</v>
      </c>
      <c r="D24" s="86"/>
      <c r="E24" s="86"/>
      <c r="F24" s="86"/>
      <c r="G24" s="86"/>
      <c r="H24" s="86"/>
      <c r="I24" s="87"/>
    </row>
    <row r="25" spans="1:9" s="36" customFormat="1" ht="12.75" x14ac:dyDescent="0.2">
      <c r="A25" s="42" t="s">
        <v>47</v>
      </c>
      <c r="B25" s="43" t="s">
        <v>39</v>
      </c>
      <c r="C25" s="79">
        <v>2555.6</v>
      </c>
      <c r="D25" s="79"/>
      <c r="E25" s="79"/>
      <c r="F25" s="79"/>
      <c r="G25" s="79"/>
      <c r="H25" s="79"/>
      <c r="I25" s="79"/>
    </row>
    <row r="26" spans="1:9" s="36" customFormat="1" ht="12.75" x14ac:dyDescent="0.2">
      <c r="A26" s="42" t="s">
        <v>46</v>
      </c>
      <c r="B26" s="43" t="s">
        <v>37</v>
      </c>
      <c r="C26" s="81" t="s">
        <v>0</v>
      </c>
      <c r="D26" s="81"/>
      <c r="E26" s="81"/>
      <c r="F26" s="81"/>
      <c r="G26" s="81"/>
      <c r="H26" s="81"/>
      <c r="I26" s="81"/>
    </row>
    <row r="27" spans="1:9" s="36" customFormat="1" ht="25.5" x14ac:dyDescent="0.2">
      <c r="A27" s="44">
        <v>13</v>
      </c>
      <c r="B27" s="35" t="s">
        <v>45</v>
      </c>
      <c r="C27" s="84">
        <v>0</v>
      </c>
      <c r="D27" s="84"/>
      <c r="E27" s="84"/>
      <c r="F27" s="84"/>
      <c r="G27" s="84"/>
      <c r="H27" s="84"/>
      <c r="I27" s="84"/>
    </row>
    <row r="28" spans="1:9" s="36" customFormat="1" ht="12.75" x14ac:dyDescent="0.2">
      <c r="A28" s="42" t="s">
        <v>44</v>
      </c>
      <c r="B28" s="43" t="s">
        <v>43</v>
      </c>
      <c r="C28" s="79">
        <v>0</v>
      </c>
      <c r="D28" s="79"/>
      <c r="E28" s="79"/>
      <c r="F28" s="79"/>
      <c r="G28" s="79"/>
      <c r="H28" s="79"/>
      <c r="I28" s="79"/>
    </row>
    <row r="29" spans="1:9" s="36" customFormat="1" ht="12.75" x14ac:dyDescent="0.2">
      <c r="A29" s="42" t="s">
        <v>42</v>
      </c>
      <c r="B29" s="43" t="s">
        <v>41</v>
      </c>
      <c r="C29" s="79">
        <v>0</v>
      </c>
      <c r="D29" s="79"/>
      <c r="E29" s="79"/>
      <c r="F29" s="79"/>
      <c r="G29" s="79"/>
      <c r="H29" s="79"/>
      <c r="I29" s="79"/>
    </row>
    <row r="30" spans="1:9" s="36" customFormat="1" ht="12.75" x14ac:dyDescent="0.2">
      <c r="A30" s="42" t="s">
        <v>40</v>
      </c>
      <c r="B30" s="43" t="s">
        <v>39</v>
      </c>
      <c r="C30" s="79">
        <v>0</v>
      </c>
      <c r="D30" s="79"/>
      <c r="E30" s="79"/>
      <c r="F30" s="79"/>
      <c r="G30" s="79"/>
      <c r="H30" s="79"/>
      <c r="I30" s="79"/>
    </row>
    <row r="31" spans="1:9" s="36" customFormat="1" ht="12.75" x14ac:dyDescent="0.2">
      <c r="A31" s="42" t="s">
        <v>38</v>
      </c>
      <c r="B31" s="43" t="s">
        <v>37</v>
      </c>
      <c r="C31" s="81" t="s">
        <v>0</v>
      </c>
      <c r="D31" s="81"/>
      <c r="E31" s="81"/>
      <c r="F31" s="81"/>
      <c r="G31" s="81"/>
      <c r="H31" s="81"/>
      <c r="I31" s="81"/>
    </row>
    <row r="32" spans="1:9" s="36" customFormat="1" ht="41.25" customHeight="1" x14ac:dyDescent="0.2">
      <c r="A32" s="44">
        <v>14</v>
      </c>
      <c r="B32" s="35" t="s">
        <v>36</v>
      </c>
      <c r="C32" s="80" t="s">
        <v>149</v>
      </c>
      <c r="D32" s="80"/>
      <c r="E32" s="80"/>
      <c r="F32" s="80"/>
      <c r="G32" s="80"/>
      <c r="H32" s="80"/>
      <c r="I32" s="80"/>
    </row>
    <row r="33" spans="1:9" s="36" customFormat="1" ht="38.25" x14ac:dyDescent="0.2">
      <c r="A33" s="34">
        <v>15</v>
      </c>
      <c r="B33" s="35" t="s">
        <v>35</v>
      </c>
      <c r="C33" s="117">
        <v>0</v>
      </c>
      <c r="D33" s="117"/>
      <c r="E33" s="117"/>
      <c r="F33" s="117"/>
      <c r="G33" s="117"/>
      <c r="H33" s="117"/>
      <c r="I33" s="117"/>
    </row>
    <row r="34" spans="1:9" s="36" customFormat="1" ht="38.25" x14ac:dyDescent="0.2">
      <c r="A34" s="34">
        <v>16</v>
      </c>
      <c r="B34" s="35" t="s">
        <v>34</v>
      </c>
      <c r="C34" s="96" t="s">
        <v>0</v>
      </c>
      <c r="D34" s="96"/>
      <c r="E34" s="96"/>
      <c r="F34" s="96"/>
      <c r="G34" s="96"/>
      <c r="H34" s="96"/>
      <c r="I34" s="96"/>
    </row>
    <row r="35" spans="1:9" s="36" customFormat="1" ht="12.75" x14ac:dyDescent="0.2">
      <c r="A35" s="34">
        <v>17</v>
      </c>
      <c r="B35" s="35" t="s">
        <v>33</v>
      </c>
      <c r="C35" s="97" t="s">
        <v>165</v>
      </c>
      <c r="D35" s="97"/>
      <c r="E35" s="97"/>
      <c r="F35" s="97"/>
      <c r="G35" s="97"/>
      <c r="H35" s="97"/>
      <c r="I35" s="97"/>
    </row>
    <row r="36" spans="1:9" s="36" customFormat="1" ht="53.25" customHeight="1" x14ac:dyDescent="0.2">
      <c r="A36" s="34">
        <v>18</v>
      </c>
      <c r="B36" s="35" t="s">
        <v>32</v>
      </c>
      <c r="C36" s="90" t="s">
        <v>31</v>
      </c>
      <c r="D36" s="91"/>
      <c r="E36" s="91"/>
      <c r="F36" s="91"/>
      <c r="G36" s="91"/>
      <c r="H36" s="91"/>
      <c r="I36" s="92"/>
    </row>
    <row r="37" spans="1:9" s="36" customFormat="1" ht="25.5" x14ac:dyDescent="0.2">
      <c r="A37" s="121" t="s">
        <v>30</v>
      </c>
      <c r="B37" s="121" t="s">
        <v>29</v>
      </c>
      <c r="C37" s="48" t="s">
        <v>132</v>
      </c>
      <c r="D37" s="104" t="s">
        <v>133</v>
      </c>
      <c r="E37" s="104"/>
      <c r="F37" s="104" t="s">
        <v>134</v>
      </c>
      <c r="G37" s="104"/>
      <c r="H37" s="104" t="s">
        <v>135</v>
      </c>
      <c r="I37" s="104"/>
    </row>
    <row r="38" spans="1:9" s="36" customFormat="1" ht="12.75" x14ac:dyDescent="0.2">
      <c r="A38" s="122"/>
      <c r="B38" s="122"/>
      <c r="C38" s="70">
        <v>125217.5</v>
      </c>
      <c r="D38" s="85">
        <f>C38</f>
        <v>125217.5</v>
      </c>
      <c r="E38" s="102"/>
      <c r="F38" s="101" t="s">
        <v>0</v>
      </c>
      <c r="G38" s="102"/>
      <c r="H38" s="101" t="s">
        <v>0</v>
      </c>
      <c r="I38" s="102"/>
    </row>
    <row r="39" spans="1:9" s="36" customFormat="1" ht="25.5" customHeight="1" x14ac:dyDescent="0.2">
      <c r="A39" s="121" t="s">
        <v>28</v>
      </c>
      <c r="B39" s="121" t="s">
        <v>27</v>
      </c>
      <c r="C39" s="48" t="s">
        <v>132</v>
      </c>
      <c r="D39" s="104" t="s">
        <v>133</v>
      </c>
      <c r="E39" s="104"/>
      <c r="F39" s="100" t="s">
        <v>134</v>
      </c>
      <c r="G39" s="100"/>
      <c r="H39" s="100" t="s">
        <v>135</v>
      </c>
      <c r="I39" s="100"/>
    </row>
    <row r="40" spans="1:9" s="36" customFormat="1" ht="12.75" x14ac:dyDescent="0.2">
      <c r="A40" s="122"/>
      <c r="B40" s="122"/>
      <c r="C40" s="70">
        <v>125217.5</v>
      </c>
      <c r="D40" s="85">
        <f>C40</f>
        <v>125217.5</v>
      </c>
      <c r="E40" s="102"/>
      <c r="F40" s="101" t="s">
        <v>0</v>
      </c>
      <c r="G40" s="102"/>
      <c r="H40" s="101" t="s">
        <v>0</v>
      </c>
      <c r="I40" s="102"/>
    </row>
    <row r="41" spans="1:9" s="36" customFormat="1" ht="28.5" x14ac:dyDescent="0.2">
      <c r="A41" s="34">
        <v>19</v>
      </c>
      <c r="B41" s="35" t="s">
        <v>126</v>
      </c>
      <c r="C41" s="34" t="s">
        <v>26</v>
      </c>
      <c r="D41" s="34" t="s">
        <v>25</v>
      </c>
      <c r="E41" s="34" t="s">
        <v>24</v>
      </c>
      <c r="F41" s="100" t="s">
        <v>23</v>
      </c>
      <c r="G41" s="100"/>
      <c r="H41" s="100"/>
      <c r="I41" s="100"/>
    </row>
    <row r="42" spans="1:9" s="36" customFormat="1" ht="12.75" x14ac:dyDescent="0.2">
      <c r="A42" s="46" t="s">
        <v>22</v>
      </c>
      <c r="B42" s="43" t="s">
        <v>21</v>
      </c>
      <c r="C42" s="71" t="s">
        <v>20</v>
      </c>
      <c r="D42" s="72">
        <v>61.94</v>
      </c>
      <c r="E42" s="72">
        <v>62.256</v>
      </c>
      <c r="F42" s="101" t="s">
        <v>0</v>
      </c>
      <c r="G42" s="103"/>
      <c r="H42" s="103"/>
      <c r="I42" s="102"/>
    </row>
    <row r="43" spans="1:9" s="36" customFormat="1" ht="120.6" customHeight="1" x14ac:dyDescent="0.2">
      <c r="A43" s="34">
        <v>20</v>
      </c>
      <c r="B43" s="35" t="s">
        <v>127</v>
      </c>
      <c r="C43" s="47" t="s">
        <v>19</v>
      </c>
      <c r="D43" s="47" t="s">
        <v>18</v>
      </c>
      <c r="E43" s="47" t="s">
        <v>17</v>
      </c>
      <c r="F43" s="47" t="s">
        <v>16</v>
      </c>
      <c r="G43" s="47" t="s">
        <v>15</v>
      </c>
      <c r="H43" s="47" t="s">
        <v>14</v>
      </c>
      <c r="I43" s="47" t="s">
        <v>13</v>
      </c>
    </row>
    <row r="44" spans="1:9" s="36" customFormat="1" ht="51.75" customHeight="1" x14ac:dyDescent="0.2">
      <c r="A44" s="46" t="s">
        <v>12</v>
      </c>
      <c r="B44" s="43" t="s">
        <v>151</v>
      </c>
      <c r="C44" s="72" t="s">
        <v>152</v>
      </c>
      <c r="D44" s="72" t="s">
        <v>11</v>
      </c>
      <c r="E44" s="72" t="s">
        <v>0</v>
      </c>
      <c r="F44" s="70">
        <v>94781.18</v>
      </c>
      <c r="G44" s="72" t="s">
        <v>153</v>
      </c>
      <c r="H44" s="72">
        <v>14.85</v>
      </c>
      <c r="I44" s="72" t="s">
        <v>0</v>
      </c>
    </row>
    <row r="45" spans="1:9" s="36" customFormat="1" ht="54.75" customHeight="1" x14ac:dyDescent="0.2">
      <c r="A45" s="46" t="s">
        <v>150</v>
      </c>
      <c r="B45" s="43" t="s">
        <v>154</v>
      </c>
      <c r="C45" s="72" t="s">
        <v>155</v>
      </c>
      <c r="D45" s="72" t="s">
        <v>11</v>
      </c>
      <c r="E45" s="72" t="s">
        <v>0</v>
      </c>
      <c r="F45" s="70">
        <v>42118.32</v>
      </c>
      <c r="G45" s="72" t="s">
        <v>156</v>
      </c>
      <c r="H45" s="73">
        <v>64.349999999999994</v>
      </c>
      <c r="I45" s="73" t="s">
        <v>0</v>
      </c>
    </row>
    <row r="46" spans="1:9" s="36" customFormat="1" ht="38.25" x14ac:dyDescent="0.2">
      <c r="A46" s="34">
        <v>21</v>
      </c>
      <c r="B46" s="35" t="s">
        <v>10</v>
      </c>
      <c r="C46" s="96" t="s">
        <v>8</v>
      </c>
      <c r="D46" s="96"/>
      <c r="E46" s="96"/>
      <c r="F46" s="96"/>
      <c r="G46" s="96"/>
      <c r="H46" s="96"/>
      <c r="I46" s="96"/>
    </row>
    <row r="47" spans="1:9" s="36" customFormat="1" ht="38.25" x14ac:dyDescent="0.2">
      <c r="A47" s="34">
        <v>22</v>
      </c>
      <c r="B47" s="35" t="s">
        <v>9</v>
      </c>
      <c r="C47" s="96" t="s">
        <v>8</v>
      </c>
      <c r="D47" s="96"/>
      <c r="E47" s="96"/>
      <c r="F47" s="96"/>
      <c r="G47" s="96"/>
      <c r="H47" s="96"/>
      <c r="I47" s="96"/>
    </row>
    <row r="48" spans="1:9" s="36" customFormat="1" ht="63.75" x14ac:dyDescent="0.2">
      <c r="A48" s="34">
        <v>23</v>
      </c>
      <c r="B48" s="47" t="s">
        <v>7</v>
      </c>
      <c r="C48" s="96" t="s">
        <v>157</v>
      </c>
      <c r="D48" s="96"/>
      <c r="E48" s="96"/>
      <c r="F48" s="96"/>
      <c r="G48" s="96"/>
      <c r="H48" s="96"/>
      <c r="I48" s="96"/>
    </row>
    <row r="49" spans="1:9" s="36" customFormat="1" ht="41.25" customHeight="1" x14ac:dyDescent="0.2">
      <c r="A49" s="34">
        <v>24</v>
      </c>
      <c r="B49" s="47" t="s">
        <v>6</v>
      </c>
      <c r="C49" s="96" t="s">
        <v>0</v>
      </c>
      <c r="D49" s="96"/>
      <c r="E49" s="96"/>
      <c r="F49" s="96"/>
      <c r="G49" s="96"/>
      <c r="H49" s="96"/>
      <c r="I49" s="96"/>
    </row>
    <row r="50" spans="1:9" s="36" customFormat="1" ht="38.25" x14ac:dyDescent="0.2">
      <c r="A50" s="100">
        <v>25</v>
      </c>
      <c r="B50" s="35" t="s">
        <v>5</v>
      </c>
      <c r="C50" s="96" t="s">
        <v>4</v>
      </c>
      <c r="D50" s="96"/>
      <c r="E50" s="96"/>
      <c r="F50" s="96"/>
      <c r="G50" s="96" t="s">
        <v>3</v>
      </c>
      <c r="H50" s="96"/>
      <c r="I50" s="96"/>
    </row>
    <row r="51" spans="1:9" s="36" customFormat="1" ht="55.15" customHeight="1" x14ac:dyDescent="0.2">
      <c r="A51" s="100"/>
      <c r="B51" s="35" t="s">
        <v>2</v>
      </c>
      <c r="C51" s="90" t="s">
        <v>158</v>
      </c>
      <c r="D51" s="91"/>
      <c r="E51" s="91"/>
      <c r="F51" s="92"/>
      <c r="G51" s="93" t="s">
        <v>166</v>
      </c>
      <c r="H51" s="94"/>
      <c r="I51" s="95"/>
    </row>
    <row r="52" spans="1:9" s="36" customFormat="1" ht="56.45" customHeight="1" x14ac:dyDescent="0.2">
      <c r="A52" s="100"/>
      <c r="B52" s="35" t="s">
        <v>128</v>
      </c>
      <c r="C52" s="90" t="s">
        <v>159</v>
      </c>
      <c r="D52" s="91"/>
      <c r="E52" s="91"/>
      <c r="F52" s="92"/>
      <c r="G52" s="93" t="s">
        <v>167</v>
      </c>
      <c r="H52" s="94"/>
      <c r="I52" s="95"/>
    </row>
    <row r="53" spans="1:9" s="36" customFormat="1" ht="66" customHeight="1" x14ac:dyDescent="0.2">
      <c r="A53" s="100"/>
      <c r="B53" s="35" t="s">
        <v>1</v>
      </c>
      <c r="C53" s="96" t="s">
        <v>159</v>
      </c>
      <c r="D53" s="96"/>
      <c r="E53" s="96"/>
      <c r="F53" s="96"/>
      <c r="G53" s="97" t="s">
        <v>168</v>
      </c>
      <c r="H53" s="97"/>
      <c r="I53" s="97"/>
    </row>
    <row r="54" spans="1:9" x14ac:dyDescent="0.25">
      <c r="A54" s="98" t="s">
        <v>129</v>
      </c>
      <c r="B54" s="98"/>
      <c r="C54" s="98"/>
      <c r="D54" s="98"/>
      <c r="E54" s="98"/>
      <c r="F54" s="98"/>
      <c r="G54" s="98"/>
      <c r="H54" s="98"/>
      <c r="I54" s="98"/>
    </row>
    <row r="55" spans="1:9" ht="16.5" x14ac:dyDescent="0.25">
      <c r="A55" s="99" t="s">
        <v>130</v>
      </c>
      <c r="B55" s="99"/>
      <c r="C55" s="99"/>
      <c r="D55" s="99"/>
      <c r="E55" s="99"/>
      <c r="F55" s="99"/>
      <c r="G55" s="99"/>
      <c r="H55" s="99"/>
      <c r="I55" s="99"/>
    </row>
    <row r="56" spans="1:9" ht="16.5" x14ac:dyDescent="0.25">
      <c r="A56" s="89" t="s">
        <v>169</v>
      </c>
      <c r="B56" s="89"/>
      <c r="C56" s="89"/>
      <c r="D56" s="89"/>
      <c r="E56" s="89"/>
      <c r="F56" s="89"/>
      <c r="G56" s="89"/>
      <c r="H56" s="89"/>
      <c r="I56" s="89"/>
    </row>
  </sheetData>
  <mergeCells count="76">
    <mergeCell ref="B37:B38"/>
    <mergeCell ref="A37:A38"/>
    <mergeCell ref="B39:B40"/>
    <mergeCell ref="A39:A40"/>
    <mergeCell ref="D37:E37"/>
    <mergeCell ref="C19:I19"/>
    <mergeCell ref="C9:I9"/>
    <mergeCell ref="C10:I10"/>
    <mergeCell ref="C11:I11"/>
    <mergeCell ref="A2:I2"/>
    <mergeCell ref="A3:I3"/>
    <mergeCell ref="A4:I4"/>
    <mergeCell ref="A6:I6"/>
    <mergeCell ref="A7:I7"/>
    <mergeCell ref="C33:I33"/>
    <mergeCell ref="C34:I34"/>
    <mergeCell ref="C35:I35"/>
    <mergeCell ref="C36:I36"/>
    <mergeCell ref="D38:E38"/>
    <mergeCell ref="F37:G37"/>
    <mergeCell ref="H37:I37"/>
    <mergeCell ref="F38:G38"/>
    <mergeCell ref="A21:A22"/>
    <mergeCell ref="B21:B22"/>
    <mergeCell ref="D21:E21"/>
    <mergeCell ref="F21:G21"/>
    <mergeCell ref="H1:I1"/>
    <mergeCell ref="C20:I20"/>
    <mergeCell ref="C12:I12"/>
    <mergeCell ref="C13:E13"/>
    <mergeCell ref="F13:I13"/>
    <mergeCell ref="C15:I15"/>
    <mergeCell ref="C16:I16"/>
    <mergeCell ref="C17:I17"/>
    <mergeCell ref="C14:E14"/>
    <mergeCell ref="F14:I14"/>
    <mergeCell ref="C18:I18"/>
    <mergeCell ref="H21:I21"/>
    <mergeCell ref="F40:G40"/>
    <mergeCell ref="H38:I38"/>
    <mergeCell ref="H40:I40"/>
    <mergeCell ref="G50:I50"/>
    <mergeCell ref="F41:I41"/>
    <mergeCell ref="C47:I47"/>
    <mergeCell ref="D40:E40"/>
    <mergeCell ref="F42:I42"/>
    <mergeCell ref="D39:E39"/>
    <mergeCell ref="F39:G39"/>
    <mergeCell ref="H39:I39"/>
    <mergeCell ref="C46:I46"/>
    <mergeCell ref="C48:I48"/>
    <mergeCell ref="C49:I49"/>
    <mergeCell ref="A56:I56"/>
    <mergeCell ref="C52:F52"/>
    <mergeCell ref="G52:I52"/>
    <mergeCell ref="C53:F53"/>
    <mergeCell ref="G53:I53"/>
    <mergeCell ref="A54:I54"/>
    <mergeCell ref="A55:I55"/>
    <mergeCell ref="A50:A53"/>
    <mergeCell ref="C50:F50"/>
    <mergeCell ref="C51:F51"/>
    <mergeCell ref="G51:I51"/>
    <mergeCell ref="C29:I29"/>
    <mergeCell ref="C32:I32"/>
    <mergeCell ref="C26:I26"/>
    <mergeCell ref="F22:G22"/>
    <mergeCell ref="H22:I22"/>
    <mergeCell ref="C27:I27"/>
    <mergeCell ref="C28:I28"/>
    <mergeCell ref="C30:I30"/>
    <mergeCell ref="C31:I31"/>
    <mergeCell ref="C23:I23"/>
    <mergeCell ref="C24:I24"/>
    <mergeCell ref="C25:I25"/>
    <mergeCell ref="D22:E22"/>
  </mergeCells>
  <printOptions horizontalCentered="1"/>
  <pageMargins left="0.31496062992125984" right="0.31496062992125984" top="0.35433070866141736" bottom="0.39370078740157483" header="0" footer="0"/>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54"/>
  <sheetViews>
    <sheetView topLeftCell="A46" workbookViewId="0">
      <selection activeCell="L16" sqref="L16"/>
    </sheetView>
  </sheetViews>
  <sheetFormatPr defaultColWidth="8.85546875" defaultRowHeight="15" x14ac:dyDescent="0.25"/>
  <cols>
    <col min="1" max="1" width="4.7109375" style="29" bestFit="1" customWidth="1"/>
    <col min="2" max="2" width="40.85546875" style="29" customWidth="1"/>
    <col min="3" max="3" width="15.85546875" style="29" customWidth="1"/>
    <col min="4" max="4" width="13.28515625" style="29" customWidth="1"/>
    <col min="5" max="5" width="13.7109375" style="29" customWidth="1"/>
    <col min="6" max="6" width="15.140625" style="29" customWidth="1"/>
    <col min="7" max="7" width="12.28515625" style="29" customWidth="1"/>
    <col min="8" max="8" width="12.140625" style="29" customWidth="1"/>
    <col min="9" max="9" width="12.85546875" style="29" customWidth="1"/>
    <col min="10" max="10" width="8.85546875" style="29"/>
    <col min="11" max="11" width="9.85546875" style="29" bestFit="1" customWidth="1"/>
    <col min="12" max="16384" width="8.85546875" style="29"/>
  </cols>
  <sheetData>
    <row r="1" spans="1:9" x14ac:dyDescent="0.25">
      <c r="H1" s="111" t="s">
        <v>176</v>
      </c>
      <c r="I1" s="111"/>
    </row>
    <row r="2" spans="1:9" x14ac:dyDescent="0.25">
      <c r="A2" s="118" t="s">
        <v>108</v>
      </c>
      <c r="B2" s="118"/>
      <c r="C2" s="118"/>
      <c r="D2" s="118"/>
      <c r="E2" s="118"/>
      <c r="F2" s="118"/>
      <c r="G2" s="118"/>
      <c r="H2" s="118"/>
      <c r="I2" s="118"/>
    </row>
    <row r="3" spans="1:9" x14ac:dyDescent="0.25">
      <c r="A3" s="118" t="s">
        <v>72</v>
      </c>
      <c r="B3" s="118"/>
      <c r="C3" s="118"/>
      <c r="D3" s="118"/>
      <c r="E3" s="118"/>
      <c r="F3" s="118"/>
      <c r="G3" s="118"/>
      <c r="H3" s="118"/>
      <c r="I3" s="118"/>
    </row>
    <row r="4" spans="1:9" x14ac:dyDescent="0.25">
      <c r="A4" s="118" t="s">
        <v>131</v>
      </c>
      <c r="B4" s="118"/>
      <c r="C4" s="118"/>
      <c r="D4" s="118"/>
      <c r="E4" s="118"/>
      <c r="F4" s="118"/>
      <c r="G4" s="118"/>
      <c r="H4" s="118"/>
      <c r="I4" s="118"/>
    </row>
    <row r="5" spans="1:9" ht="14.45" x14ac:dyDescent="0.3">
      <c r="A5" s="30"/>
      <c r="B5" s="31"/>
      <c r="C5" s="31"/>
      <c r="D5" s="31"/>
      <c r="E5" s="31"/>
      <c r="F5" s="31"/>
      <c r="G5" s="31"/>
      <c r="H5" s="31"/>
      <c r="I5" s="32"/>
    </row>
    <row r="6" spans="1:9" ht="14.45" customHeight="1" x14ac:dyDescent="0.25">
      <c r="A6" s="124" t="s">
        <v>81</v>
      </c>
      <c r="B6" s="124"/>
      <c r="C6" s="124"/>
      <c r="D6" s="124"/>
      <c r="E6" s="124"/>
      <c r="F6" s="124"/>
      <c r="G6" s="124"/>
      <c r="H6" s="124"/>
      <c r="I6" s="124"/>
    </row>
    <row r="7" spans="1:9" ht="14.45" customHeight="1" x14ac:dyDescent="0.25">
      <c r="A7" s="120" t="s">
        <v>70</v>
      </c>
      <c r="B7" s="120"/>
      <c r="C7" s="120"/>
      <c r="D7" s="120"/>
      <c r="E7" s="120"/>
      <c r="F7" s="120"/>
      <c r="G7" s="120"/>
      <c r="H7" s="120"/>
      <c r="I7" s="120"/>
    </row>
    <row r="8" spans="1:9" ht="15.6" x14ac:dyDescent="0.3">
      <c r="A8" s="33"/>
      <c r="B8" s="33"/>
      <c r="C8" s="33"/>
      <c r="D8" s="33"/>
      <c r="E8" s="33"/>
      <c r="F8" s="33"/>
      <c r="G8" s="33"/>
      <c r="H8" s="33"/>
      <c r="I8" s="33"/>
    </row>
    <row r="9" spans="1:9" s="36" customFormat="1" ht="66.75" customHeight="1" x14ac:dyDescent="0.2">
      <c r="A9" s="34">
        <v>1</v>
      </c>
      <c r="B9" s="35" t="s">
        <v>69</v>
      </c>
      <c r="C9" s="97" t="s">
        <v>138</v>
      </c>
      <c r="D9" s="97"/>
      <c r="E9" s="97"/>
      <c r="F9" s="97"/>
      <c r="G9" s="97"/>
      <c r="H9" s="97"/>
      <c r="I9" s="97"/>
    </row>
    <row r="10" spans="1:9" s="36" customFormat="1" ht="38.25" x14ac:dyDescent="0.2">
      <c r="A10" s="34">
        <v>2</v>
      </c>
      <c r="B10" s="35" t="s">
        <v>68</v>
      </c>
      <c r="C10" s="97" t="s">
        <v>174</v>
      </c>
      <c r="D10" s="97"/>
      <c r="E10" s="97"/>
      <c r="F10" s="97"/>
      <c r="G10" s="97"/>
      <c r="H10" s="97"/>
      <c r="I10" s="97"/>
    </row>
    <row r="11" spans="1:9" s="36" customFormat="1" ht="29.25" customHeight="1" x14ac:dyDescent="0.2">
      <c r="A11" s="34">
        <v>3</v>
      </c>
      <c r="B11" s="35" t="s">
        <v>67</v>
      </c>
      <c r="C11" s="97" t="s">
        <v>0</v>
      </c>
      <c r="D11" s="97"/>
      <c r="E11" s="97"/>
      <c r="F11" s="97"/>
      <c r="G11" s="97"/>
      <c r="H11" s="97"/>
      <c r="I11" s="97"/>
    </row>
    <row r="12" spans="1:9" s="36" customFormat="1" ht="38.25" x14ac:dyDescent="0.2">
      <c r="A12" s="37">
        <v>4</v>
      </c>
      <c r="B12" s="38" t="s">
        <v>66</v>
      </c>
      <c r="C12" s="132" t="s">
        <v>80</v>
      </c>
      <c r="D12" s="132"/>
      <c r="E12" s="132"/>
      <c r="F12" s="132"/>
      <c r="G12" s="132"/>
      <c r="H12" s="132"/>
      <c r="I12" s="132"/>
    </row>
    <row r="13" spans="1:9" s="36" customFormat="1" ht="27" customHeight="1" x14ac:dyDescent="0.2">
      <c r="A13" s="37">
        <v>5</v>
      </c>
      <c r="B13" s="38" t="s">
        <v>64</v>
      </c>
      <c r="C13" s="112" t="s">
        <v>63</v>
      </c>
      <c r="D13" s="113"/>
      <c r="E13" s="114"/>
      <c r="F13" s="112" t="s">
        <v>79</v>
      </c>
      <c r="G13" s="113"/>
      <c r="H13" s="113"/>
      <c r="I13" s="114"/>
    </row>
    <row r="14" spans="1:9" s="36" customFormat="1" ht="12.75" x14ac:dyDescent="0.2">
      <c r="A14" s="39"/>
      <c r="B14" s="40"/>
      <c r="C14" s="115" t="s">
        <v>162</v>
      </c>
      <c r="D14" s="115"/>
      <c r="E14" s="115"/>
      <c r="F14" s="115" t="s">
        <v>163</v>
      </c>
      <c r="G14" s="115"/>
      <c r="H14" s="115"/>
      <c r="I14" s="115"/>
    </row>
    <row r="15" spans="1:9" s="36" customFormat="1" ht="51.75" customHeight="1" x14ac:dyDescent="0.2">
      <c r="A15" s="34">
        <v>6</v>
      </c>
      <c r="B15" s="35" t="s">
        <v>60</v>
      </c>
      <c r="C15" s="97" t="s">
        <v>139</v>
      </c>
      <c r="D15" s="97"/>
      <c r="E15" s="97"/>
      <c r="F15" s="97"/>
      <c r="G15" s="97"/>
      <c r="H15" s="97"/>
      <c r="I15" s="97"/>
    </row>
    <row r="16" spans="1:9" s="36" customFormat="1" ht="63.75" x14ac:dyDescent="0.2">
      <c r="A16" s="34">
        <v>7</v>
      </c>
      <c r="B16" s="35" t="s">
        <v>59</v>
      </c>
      <c r="C16" s="97" t="s">
        <v>78</v>
      </c>
      <c r="D16" s="97"/>
      <c r="E16" s="97"/>
      <c r="F16" s="97"/>
      <c r="G16" s="97"/>
      <c r="H16" s="97"/>
      <c r="I16" s="97"/>
    </row>
    <row r="17" spans="1:11" s="36" customFormat="1" ht="38.25" x14ac:dyDescent="0.2">
      <c r="A17" s="34">
        <v>8</v>
      </c>
      <c r="B17" s="35" t="s">
        <v>58</v>
      </c>
      <c r="C17" s="97" t="s">
        <v>77</v>
      </c>
      <c r="D17" s="97"/>
      <c r="E17" s="97"/>
      <c r="F17" s="97"/>
      <c r="G17" s="97"/>
      <c r="H17" s="97"/>
      <c r="I17" s="97"/>
    </row>
    <row r="18" spans="1:11" s="36" customFormat="1" ht="53.25" customHeight="1" x14ac:dyDescent="0.2">
      <c r="A18" s="34">
        <v>9</v>
      </c>
      <c r="B18" s="35" t="s">
        <v>57</v>
      </c>
      <c r="C18" s="132" t="s">
        <v>140</v>
      </c>
      <c r="D18" s="132"/>
      <c r="E18" s="132"/>
      <c r="F18" s="132"/>
      <c r="G18" s="132"/>
      <c r="H18" s="132"/>
      <c r="I18" s="132"/>
    </row>
    <row r="19" spans="1:11" s="36" customFormat="1" ht="12.75" x14ac:dyDescent="0.2">
      <c r="A19" s="49">
        <v>10</v>
      </c>
      <c r="B19" s="50" t="s">
        <v>56</v>
      </c>
      <c r="C19" s="97" t="s">
        <v>141</v>
      </c>
      <c r="D19" s="97"/>
      <c r="E19" s="97"/>
      <c r="F19" s="97"/>
      <c r="G19" s="97"/>
      <c r="H19" s="97"/>
      <c r="I19" s="97"/>
    </row>
    <row r="20" spans="1:11" s="36" customFormat="1" ht="25.5" x14ac:dyDescent="0.2">
      <c r="A20" s="34">
        <v>11</v>
      </c>
      <c r="B20" s="35" t="s">
        <v>55</v>
      </c>
      <c r="C20" s="97" t="s">
        <v>0</v>
      </c>
      <c r="D20" s="97"/>
      <c r="E20" s="97"/>
      <c r="F20" s="97"/>
      <c r="G20" s="97"/>
      <c r="H20" s="97"/>
      <c r="I20" s="97"/>
    </row>
    <row r="21" spans="1:11" s="36" customFormat="1" ht="54.6" customHeight="1" x14ac:dyDescent="0.2">
      <c r="A21" s="105">
        <v>12</v>
      </c>
      <c r="B21" s="107" t="s">
        <v>54</v>
      </c>
      <c r="C21" s="41" t="s">
        <v>53</v>
      </c>
      <c r="D21" s="109" t="s">
        <v>52</v>
      </c>
      <c r="E21" s="110"/>
      <c r="F21" s="109" t="s">
        <v>51</v>
      </c>
      <c r="G21" s="110"/>
      <c r="H21" s="109" t="s">
        <v>50</v>
      </c>
      <c r="I21" s="110"/>
    </row>
    <row r="22" spans="1:11" s="36" customFormat="1" ht="12.75" x14ac:dyDescent="0.2">
      <c r="A22" s="106"/>
      <c r="B22" s="108"/>
      <c r="C22" s="56">
        <v>248430</v>
      </c>
      <c r="D22" s="88">
        <f>C22</f>
        <v>248430</v>
      </c>
      <c r="E22" s="83"/>
      <c r="F22" s="82" t="s">
        <v>0</v>
      </c>
      <c r="G22" s="83"/>
      <c r="H22" s="82" t="s">
        <v>0</v>
      </c>
      <c r="I22" s="83"/>
    </row>
    <row r="23" spans="1:11" s="36" customFormat="1" ht="12.75" x14ac:dyDescent="0.2">
      <c r="A23" s="42" t="s">
        <v>49</v>
      </c>
      <c r="B23" s="43" t="s">
        <v>43</v>
      </c>
      <c r="C23" s="127">
        <v>97224.1</v>
      </c>
      <c r="D23" s="128"/>
      <c r="E23" s="128"/>
      <c r="F23" s="128"/>
      <c r="G23" s="128"/>
      <c r="H23" s="128"/>
      <c r="I23" s="129"/>
    </row>
    <row r="24" spans="1:11" s="36" customFormat="1" ht="12.75" x14ac:dyDescent="0.2">
      <c r="A24" s="42" t="s">
        <v>48</v>
      </c>
      <c r="B24" s="43" t="s">
        <v>41</v>
      </c>
      <c r="C24" s="127">
        <v>12111.9</v>
      </c>
      <c r="D24" s="128"/>
      <c r="E24" s="128"/>
      <c r="F24" s="128"/>
      <c r="G24" s="128"/>
      <c r="H24" s="128"/>
      <c r="I24" s="129"/>
    </row>
    <row r="25" spans="1:11" s="36" customFormat="1" ht="12.75" x14ac:dyDescent="0.2">
      <c r="A25" s="42" t="s">
        <v>47</v>
      </c>
      <c r="B25" s="43" t="s">
        <v>39</v>
      </c>
      <c r="C25" s="127">
        <v>30194</v>
      </c>
      <c r="D25" s="128"/>
      <c r="E25" s="128"/>
      <c r="F25" s="128"/>
      <c r="G25" s="128"/>
      <c r="H25" s="128"/>
      <c r="I25" s="129"/>
    </row>
    <row r="26" spans="1:11" s="36" customFormat="1" ht="12.75" x14ac:dyDescent="0.2">
      <c r="A26" s="42" t="s">
        <v>46</v>
      </c>
      <c r="B26" s="43" t="s">
        <v>37</v>
      </c>
      <c r="C26" s="131" t="s">
        <v>0</v>
      </c>
      <c r="D26" s="131"/>
      <c r="E26" s="131"/>
      <c r="F26" s="131"/>
      <c r="G26" s="131"/>
      <c r="H26" s="131"/>
      <c r="I26" s="131"/>
    </row>
    <row r="27" spans="1:11" s="36" customFormat="1" ht="25.5" x14ac:dyDescent="0.2">
      <c r="A27" s="44">
        <v>13</v>
      </c>
      <c r="B27" s="35" t="s">
        <v>45</v>
      </c>
      <c r="C27" s="130">
        <v>130204.42</v>
      </c>
      <c r="D27" s="130"/>
      <c r="E27" s="130"/>
      <c r="F27" s="130"/>
      <c r="G27" s="130"/>
      <c r="H27" s="130"/>
      <c r="I27" s="130"/>
    </row>
    <row r="28" spans="1:11" s="36" customFormat="1" ht="12.75" x14ac:dyDescent="0.2">
      <c r="A28" s="42" t="s">
        <v>44</v>
      </c>
      <c r="B28" s="43" t="s">
        <v>43</v>
      </c>
      <c r="C28" s="127">
        <v>42331.53</v>
      </c>
      <c r="D28" s="128"/>
      <c r="E28" s="128"/>
      <c r="F28" s="128"/>
      <c r="G28" s="128"/>
      <c r="H28" s="128"/>
      <c r="I28" s="129"/>
      <c r="K28" s="45"/>
    </row>
    <row r="29" spans="1:11" s="36" customFormat="1" ht="12.75" x14ac:dyDescent="0.2">
      <c r="A29" s="42" t="s">
        <v>42</v>
      </c>
      <c r="B29" s="43" t="s">
        <v>41</v>
      </c>
      <c r="C29" s="127">
        <v>52688.76</v>
      </c>
      <c r="D29" s="128"/>
      <c r="E29" s="128"/>
      <c r="F29" s="128"/>
      <c r="G29" s="128"/>
      <c r="H29" s="128"/>
      <c r="I29" s="129"/>
    </row>
    <row r="30" spans="1:11" s="36" customFormat="1" ht="12.75" x14ac:dyDescent="0.2">
      <c r="A30" s="42" t="s">
        <v>40</v>
      </c>
      <c r="B30" s="43" t="s">
        <v>39</v>
      </c>
      <c r="C30" s="127">
        <v>35184.129999999997</v>
      </c>
      <c r="D30" s="128"/>
      <c r="E30" s="128"/>
      <c r="F30" s="128"/>
      <c r="G30" s="128"/>
      <c r="H30" s="128"/>
      <c r="I30" s="129"/>
    </row>
    <row r="31" spans="1:11" s="36" customFormat="1" ht="12.75" x14ac:dyDescent="0.2">
      <c r="A31" s="42" t="s">
        <v>38</v>
      </c>
      <c r="B31" s="43" t="s">
        <v>37</v>
      </c>
      <c r="C31" s="131" t="s">
        <v>0</v>
      </c>
      <c r="D31" s="131"/>
      <c r="E31" s="131"/>
      <c r="F31" s="131"/>
      <c r="G31" s="131"/>
      <c r="H31" s="131"/>
      <c r="I31" s="131"/>
    </row>
    <row r="32" spans="1:11" s="36" customFormat="1" ht="40.5" customHeight="1" x14ac:dyDescent="0.2">
      <c r="A32" s="44">
        <v>14</v>
      </c>
      <c r="B32" s="35" t="s">
        <v>36</v>
      </c>
      <c r="C32" s="130">
        <v>60.86</v>
      </c>
      <c r="D32" s="130"/>
      <c r="E32" s="130"/>
      <c r="F32" s="130"/>
      <c r="G32" s="130"/>
      <c r="H32" s="130"/>
      <c r="I32" s="130"/>
    </row>
    <row r="33" spans="1:9" s="36" customFormat="1" ht="38.25" x14ac:dyDescent="0.2">
      <c r="A33" s="34">
        <v>15</v>
      </c>
      <c r="B33" s="35" t="s">
        <v>35</v>
      </c>
      <c r="C33" s="130">
        <v>67.489999999999995</v>
      </c>
      <c r="D33" s="130"/>
      <c r="E33" s="130"/>
      <c r="F33" s="130"/>
      <c r="G33" s="130"/>
      <c r="H33" s="130"/>
      <c r="I33" s="130"/>
    </row>
    <row r="34" spans="1:9" s="36" customFormat="1" ht="38.25" x14ac:dyDescent="0.2">
      <c r="A34" s="34">
        <v>16</v>
      </c>
      <c r="B34" s="35" t="s">
        <v>34</v>
      </c>
      <c r="C34" s="97" t="s">
        <v>0</v>
      </c>
      <c r="D34" s="97"/>
      <c r="E34" s="97"/>
      <c r="F34" s="97"/>
      <c r="G34" s="97"/>
      <c r="H34" s="97"/>
      <c r="I34" s="97"/>
    </row>
    <row r="35" spans="1:9" s="36" customFormat="1" ht="41.25" customHeight="1" x14ac:dyDescent="0.2">
      <c r="A35" s="34">
        <v>17</v>
      </c>
      <c r="B35" s="35" t="s">
        <v>33</v>
      </c>
      <c r="C35" s="97" t="s">
        <v>175</v>
      </c>
      <c r="D35" s="97"/>
      <c r="E35" s="97"/>
      <c r="F35" s="97"/>
      <c r="G35" s="97"/>
      <c r="H35" s="97"/>
      <c r="I35" s="97"/>
    </row>
    <row r="36" spans="1:9" s="36" customFormat="1" ht="53.25" customHeight="1" x14ac:dyDescent="0.2">
      <c r="A36" s="34">
        <v>18</v>
      </c>
      <c r="B36" s="35" t="s">
        <v>32</v>
      </c>
      <c r="C36" s="82" t="s">
        <v>31</v>
      </c>
      <c r="D36" s="123"/>
      <c r="E36" s="123"/>
      <c r="F36" s="123"/>
      <c r="G36" s="123"/>
      <c r="H36" s="123"/>
      <c r="I36" s="83"/>
    </row>
    <row r="37" spans="1:9" s="36" customFormat="1" ht="25.5" x14ac:dyDescent="0.2">
      <c r="A37" s="121" t="s">
        <v>30</v>
      </c>
      <c r="B37" s="121" t="s">
        <v>29</v>
      </c>
      <c r="C37" s="48" t="s">
        <v>132</v>
      </c>
      <c r="D37" s="104" t="s">
        <v>133</v>
      </c>
      <c r="E37" s="104"/>
      <c r="F37" s="104" t="s">
        <v>134</v>
      </c>
      <c r="G37" s="104"/>
      <c r="H37" s="104" t="s">
        <v>135</v>
      </c>
      <c r="I37" s="104"/>
    </row>
    <row r="38" spans="1:9" s="36" customFormat="1" ht="12.75" x14ac:dyDescent="0.2">
      <c r="A38" s="122"/>
      <c r="B38" s="122"/>
      <c r="C38" s="57">
        <v>218236</v>
      </c>
      <c r="D38" s="127">
        <f>C38</f>
        <v>218236</v>
      </c>
      <c r="E38" s="126"/>
      <c r="F38" s="125" t="s">
        <v>0</v>
      </c>
      <c r="G38" s="126"/>
      <c r="H38" s="125" t="s">
        <v>0</v>
      </c>
      <c r="I38" s="126"/>
    </row>
    <row r="39" spans="1:9" s="36" customFormat="1" ht="25.5" customHeight="1" x14ac:dyDescent="0.2">
      <c r="A39" s="121" t="s">
        <v>28</v>
      </c>
      <c r="B39" s="121" t="s">
        <v>27</v>
      </c>
      <c r="C39" s="48" t="s">
        <v>132</v>
      </c>
      <c r="D39" s="104" t="s">
        <v>133</v>
      </c>
      <c r="E39" s="104"/>
      <c r="F39" s="104" t="s">
        <v>134</v>
      </c>
      <c r="G39" s="104"/>
      <c r="H39" s="104" t="s">
        <v>135</v>
      </c>
      <c r="I39" s="104"/>
    </row>
    <row r="40" spans="1:9" s="36" customFormat="1" ht="12.75" x14ac:dyDescent="0.2">
      <c r="A40" s="122"/>
      <c r="B40" s="122"/>
      <c r="C40" s="57">
        <v>218236</v>
      </c>
      <c r="D40" s="127">
        <f>C40</f>
        <v>218236</v>
      </c>
      <c r="E40" s="126"/>
      <c r="F40" s="125" t="s">
        <v>0</v>
      </c>
      <c r="G40" s="126"/>
      <c r="H40" s="125" t="s">
        <v>0</v>
      </c>
      <c r="I40" s="126"/>
    </row>
    <row r="41" spans="1:9" s="36" customFormat="1" ht="28.5" x14ac:dyDescent="0.2">
      <c r="A41" s="34">
        <v>19</v>
      </c>
      <c r="B41" s="35" t="s">
        <v>126</v>
      </c>
      <c r="C41" s="34" t="s">
        <v>26</v>
      </c>
      <c r="D41" s="34" t="s">
        <v>25</v>
      </c>
      <c r="E41" s="34" t="s">
        <v>24</v>
      </c>
      <c r="F41" s="100" t="s">
        <v>23</v>
      </c>
      <c r="G41" s="100"/>
      <c r="H41" s="100"/>
      <c r="I41" s="100"/>
    </row>
    <row r="42" spans="1:9" s="36" customFormat="1" ht="51" x14ac:dyDescent="0.2">
      <c r="A42" s="46" t="s">
        <v>22</v>
      </c>
      <c r="B42" s="58" t="s">
        <v>76</v>
      </c>
      <c r="C42" s="51" t="s">
        <v>75</v>
      </c>
      <c r="D42" s="51">
        <v>375</v>
      </c>
      <c r="E42" s="51">
        <v>158</v>
      </c>
      <c r="F42" s="82" t="s">
        <v>0</v>
      </c>
      <c r="G42" s="123"/>
      <c r="H42" s="123"/>
      <c r="I42" s="83"/>
    </row>
    <row r="43" spans="1:9" s="36" customFormat="1" ht="114.75" x14ac:dyDescent="0.2">
      <c r="A43" s="34">
        <v>20</v>
      </c>
      <c r="B43" s="35" t="s">
        <v>127</v>
      </c>
      <c r="C43" s="47" t="s">
        <v>19</v>
      </c>
      <c r="D43" s="47" t="s">
        <v>18</v>
      </c>
      <c r="E43" s="47" t="s">
        <v>17</v>
      </c>
      <c r="F43" s="47" t="s">
        <v>16</v>
      </c>
      <c r="G43" s="47" t="s">
        <v>15</v>
      </c>
      <c r="H43" s="47" t="s">
        <v>14</v>
      </c>
      <c r="I43" s="47" t="s">
        <v>13</v>
      </c>
    </row>
    <row r="44" spans="1:9" s="36" customFormat="1" ht="12.75" x14ac:dyDescent="0.2">
      <c r="A44" s="46" t="s">
        <v>12</v>
      </c>
      <c r="B44" s="59" t="s">
        <v>0</v>
      </c>
      <c r="C44" s="52" t="s">
        <v>0</v>
      </c>
      <c r="D44" s="52" t="s">
        <v>0</v>
      </c>
      <c r="E44" s="52" t="s">
        <v>0</v>
      </c>
      <c r="F44" s="52" t="s">
        <v>0</v>
      </c>
      <c r="G44" s="52" t="s">
        <v>0</v>
      </c>
      <c r="H44" s="52" t="s">
        <v>0</v>
      </c>
      <c r="I44" s="52" t="s">
        <v>0</v>
      </c>
    </row>
    <row r="45" spans="1:9" s="36" customFormat="1" ht="94.9" customHeight="1" x14ac:dyDescent="0.2">
      <c r="A45" s="34">
        <v>21</v>
      </c>
      <c r="B45" s="35" t="s">
        <v>10</v>
      </c>
      <c r="C45" s="97" t="s">
        <v>142</v>
      </c>
      <c r="D45" s="97"/>
      <c r="E45" s="97"/>
      <c r="F45" s="97"/>
      <c r="G45" s="97"/>
      <c r="H45" s="97"/>
      <c r="I45" s="97"/>
    </row>
    <row r="46" spans="1:9" s="36" customFormat="1" ht="96.6" customHeight="1" x14ac:dyDescent="0.2">
      <c r="A46" s="34">
        <v>22</v>
      </c>
      <c r="B46" s="35" t="s">
        <v>9</v>
      </c>
      <c r="C46" s="97" t="s">
        <v>142</v>
      </c>
      <c r="D46" s="97"/>
      <c r="E46" s="97"/>
      <c r="F46" s="97"/>
      <c r="G46" s="97"/>
      <c r="H46" s="97"/>
      <c r="I46" s="97"/>
    </row>
    <row r="47" spans="1:9" s="36" customFormat="1" ht="63.75" x14ac:dyDescent="0.2">
      <c r="A47" s="34">
        <v>23</v>
      </c>
      <c r="B47" s="47" t="s">
        <v>7</v>
      </c>
      <c r="C47" s="134" t="s">
        <v>0</v>
      </c>
      <c r="D47" s="134"/>
      <c r="E47" s="134"/>
      <c r="F47" s="134"/>
      <c r="G47" s="134"/>
      <c r="H47" s="134"/>
      <c r="I47" s="134"/>
    </row>
    <row r="48" spans="1:9" s="36" customFormat="1" ht="42.75" customHeight="1" x14ac:dyDescent="0.2">
      <c r="A48" s="34">
        <v>24</v>
      </c>
      <c r="B48" s="47" t="s">
        <v>6</v>
      </c>
      <c r="C48" s="97" t="s">
        <v>0</v>
      </c>
      <c r="D48" s="97"/>
      <c r="E48" s="97"/>
      <c r="F48" s="97"/>
      <c r="G48" s="97"/>
      <c r="H48" s="97"/>
      <c r="I48" s="97"/>
    </row>
    <row r="49" spans="1:13" s="36" customFormat="1" ht="38.25" x14ac:dyDescent="0.2">
      <c r="A49" s="100">
        <v>25</v>
      </c>
      <c r="B49" s="35" t="s">
        <v>5</v>
      </c>
      <c r="C49" s="96" t="s">
        <v>4</v>
      </c>
      <c r="D49" s="96"/>
      <c r="E49" s="96"/>
      <c r="F49" s="96"/>
      <c r="G49" s="96" t="s">
        <v>3</v>
      </c>
      <c r="H49" s="96"/>
      <c r="I49" s="96"/>
    </row>
    <row r="50" spans="1:13" s="36" customFormat="1" ht="27.6" customHeight="1" x14ac:dyDescent="0.2">
      <c r="A50" s="100"/>
      <c r="B50" s="35" t="s">
        <v>2</v>
      </c>
      <c r="C50" s="82" t="s">
        <v>74</v>
      </c>
      <c r="D50" s="123"/>
      <c r="E50" s="123"/>
      <c r="F50" s="83"/>
      <c r="G50" s="123" t="s">
        <v>73</v>
      </c>
      <c r="H50" s="123"/>
      <c r="I50" s="135"/>
      <c r="K50" s="133"/>
      <c r="L50" s="133"/>
      <c r="M50" s="133"/>
    </row>
    <row r="51" spans="1:13" s="36" customFormat="1" ht="41.25" x14ac:dyDescent="0.2">
      <c r="A51" s="100"/>
      <c r="B51" s="35" t="s">
        <v>128</v>
      </c>
      <c r="C51" s="82" t="s">
        <v>74</v>
      </c>
      <c r="D51" s="123"/>
      <c r="E51" s="123"/>
      <c r="F51" s="83"/>
      <c r="G51" s="123" t="s">
        <v>73</v>
      </c>
      <c r="H51" s="123"/>
      <c r="I51" s="135"/>
      <c r="K51" s="133"/>
      <c r="L51" s="133"/>
      <c r="M51" s="133"/>
    </row>
    <row r="52" spans="1:13" s="36" customFormat="1" ht="67.5" customHeight="1" x14ac:dyDescent="0.2">
      <c r="A52" s="100"/>
      <c r="B52" s="35" t="s">
        <v>1</v>
      </c>
      <c r="C52" s="97" t="s">
        <v>0</v>
      </c>
      <c r="D52" s="97"/>
      <c r="E52" s="97"/>
      <c r="F52" s="97"/>
      <c r="G52" s="97" t="s">
        <v>0</v>
      </c>
      <c r="H52" s="97"/>
      <c r="I52" s="97"/>
    </row>
    <row r="53" spans="1:13" x14ac:dyDescent="0.25">
      <c r="A53" s="98" t="s">
        <v>129</v>
      </c>
      <c r="B53" s="98"/>
      <c r="C53" s="98"/>
      <c r="D53" s="98"/>
      <c r="E53" s="98"/>
      <c r="F53" s="98"/>
      <c r="G53" s="98"/>
      <c r="H53" s="98"/>
      <c r="I53" s="98"/>
    </row>
    <row r="54" spans="1:13" ht="16.5" x14ac:dyDescent="0.25">
      <c r="A54" s="99" t="s">
        <v>130</v>
      </c>
      <c r="B54" s="99"/>
      <c r="C54" s="99"/>
      <c r="D54" s="99"/>
      <c r="E54" s="99"/>
      <c r="F54" s="99"/>
      <c r="G54" s="99"/>
      <c r="H54" s="99"/>
      <c r="I54" s="99"/>
    </row>
  </sheetData>
  <mergeCells count="76">
    <mergeCell ref="A37:A38"/>
    <mergeCell ref="B37:B38"/>
    <mergeCell ref="D39:E39"/>
    <mergeCell ref="F39:G39"/>
    <mergeCell ref="H39:I39"/>
    <mergeCell ref="A39:A40"/>
    <mergeCell ref="B39:B40"/>
    <mergeCell ref="F38:G38"/>
    <mergeCell ref="H38:I38"/>
    <mergeCell ref="D40:E40"/>
    <mergeCell ref="F40:G40"/>
    <mergeCell ref="D37:E37"/>
    <mergeCell ref="F37:G37"/>
    <mergeCell ref="H37:I37"/>
    <mergeCell ref="K50:M51"/>
    <mergeCell ref="A53:I53"/>
    <mergeCell ref="A54:I54"/>
    <mergeCell ref="C47:I47"/>
    <mergeCell ref="C48:I48"/>
    <mergeCell ref="A49:A52"/>
    <mergeCell ref="C49:F49"/>
    <mergeCell ref="G49:I49"/>
    <mergeCell ref="C50:F50"/>
    <mergeCell ref="G50:I50"/>
    <mergeCell ref="C51:F51"/>
    <mergeCell ref="G51:I51"/>
    <mergeCell ref="C52:F52"/>
    <mergeCell ref="G52:I52"/>
    <mergeCell ref="A3:I3"/>
    <mergeCell ref="C9:I9"/>
    <mergeCell ref="A2:I2"/>
    <mergeCell ref="C10:I10"/>
    <mergeCell ref="C11:I11"/>
    <mergeCell ref="A4:I4"/>
    <mergeCell ref="A7:I7"/>
    <mergeCell ref="C12:I12"/>
    <mergeCell ref="C13:E13"/>
    <mergeCell ref="F13:I13"/>
    <mergeCell ref="C14:E14"/>
    <mergeCell ref="C15:I15"/>
    <mergeCell ref="F14:I14"/>
    <mergeCell ref="C16:I16"/>
    <mergeCell ref="C19:I19"/>
    <mergeCell ref="C20:I20"/>
    <mergeCell ref="C17:I17"/>
    <mergeCell ref="C18:I18"/>
    <mergeCell ref="C30:I30"/>
    <mergeCell ref="C31:I31"/>
    <mergeCell ref="C32:I32"/>
    <mergeCell ref="H21:I21"/>
    <mergeCell ref="D22:E22"/>
    <mergeCell ref="F22:G22"/>
    <mergeCell ref="H22:I22"/>
    <mergeCell ref="D21:E21"/>
    <mergeCell ref="F21:G21"/>
    <mergeCell ref="C27:I27"/>
    <mergeCell ref="C23:I23"/>
    <mergeCell ref="C24:I24"/>
    <mergeCell ref="C25:I25"/>
    <mergeCell ref="C26:I26"/>
    <mergeCell ref="H1:I1"/>
    <mergeCell ref="F41:I41"/>
    <mergeCell ref="F42:I42"/>
    <mergeCell ref="C45:I45"/>
    <mergeCell ref="C46:I46"/>
    <mergeCell ref="A6:I6"/>
    <mergeCell ref="C34:I34"/>
    <mergeCell ref="C35:I35"/>
    <mergeCell ref="C36:I36"/>
    <mergeCell ref="A21:A22"/>
    <mergeCell ref="B21:B22"/>
    <mergeCell ref="H40:I40"/>
    <mergeCell ref="C28:I28"/>
    <mergeCell ref="C33:I33"/>
    <mergeCell ref="D38:E38"/>
    <mergeCell ref="C29:I29"/>
  </mergeCells>
  <printOptions horizontalCentered="1"/>
  <pageMargins left="0.31496062992125984" right="0.31496062992125984" top="0.35433070866141736" bottom="0.35433070866141736" header="0.31496062992125984" footer="0.11811023622047245"/>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411"/>
  <sheetViews>
    <sheetView workbookViewId="0">
      <pane ySplit="16" topLeftCell="A17" activePane="bottomLeft" state="frozen"/>
      <selection pane="bottomLeft" activeCell="AA21" sqref="AA21"/>
    </sheetView>
  </sheetViews>
  <sheetFormatPr defaultColWidth="8.85546875" defaultRowHeight="15" x14ac:dyDescent="0.25"/>
  <cols>
    <col min="1" max="1" width="3.7109375" style="1" customWidth="1"/>
    <col min="2" max="2" width="15.85546875" style="1" customWidth="1"/>
    <col min="3" max="3" width="3.28515625" style="1" customWidth="1"/>
    <col min="4" max="4" width="14.85546875" style="1" customWidth="1"/>
    <col min="5" max="5" width="19" style="1" customWidth="1"/>
    <col min="6" max="6" width="9.5703125" style="1" customWidth="1"/>
    <col min="7" max="7" width="8.42578125" style="1" customWidth="1"/>
    <col min="8" max="8" width="9" style="1" customWidth="1"/>
    <col min="9" max="9" width="8.7109375" style="1" customWidth="1"/>
    <col min="10" max="10" width="6.140625" style="1" customWidth="1"/>
    <col min="11" max="11" width="5.85546875" style="1" customWidth="1"/>
    <col min="12" max="12" width="5.42578125" style="1" customWidth="1"/>
    <col min="13" max="13" width="9.7109375" style="1" customWidth="1"/>
    <col min="14" max="14" width="8.85546875" style="1" customWidth="1"/>
    <col min="15" max="15" width="8.5703125" style="1" customWidth="1"/>
    <col min="16" max="16" width="10" style="1" customWidth="1"/>
    <col min="17" max="17" width="8.7109375" style="1" customWidth="1"/>
    <col min="18" max="18" width="4.85546875" style="1" customWidth="1"/>
    <col min="19" max="19" width="6.42578125" style="1" customWidth="1"/>
    <col min="20" max="20" width="4" style="1" bestFit="1" customWidth="1"/>
    <col min="21" max="21" width="14.42578125" style="1" customWidth="1"/>
    <col min="22" max="22" width="8.140625" style="1" customWidth="1"/>
    <col min="23" max="23" width="7.140625" style="1" customWidth="1"/>
    <col min="24" max="24" width="10" style="1" customWidth="1"/>
    <col min="25" max="25" width="10.42578125" style="1" customWidth="1"/>
    <col min="26" max="16384" width="8.85546875" style="1"/>
  </cols>
  <sheetData>
    <row r="1" spans="1:25" x14ac:dyDescent="0.25">
      <c r="X1" s="111" t="s">
        <v>177</v>
      </c>
      <c r="Y1" s="111"/>
    </row>
    <row r="2" spans="1:25" x14ac:dyDescent="0.25">
      <c r="A2" s="136" t="s">
        <v>108</v>
      </c>
      <c r="B2" s="136"/>
      <c r="C2" s="136"/>
      <c r="D2" s="136"/>
      <c r="E2" s="136"/>
      <c r="F2" s="136"/>
      <c r="G2" s="136"/>
      <c r="H2" s="136"/>
      <c r="I2" s="136"/>
      <c r="J2" s="136"/>
      <c r="K2" s="136"/>
      <c r="L2" s="136"/>
      <c r="M2" s="136"/>
      <c r="N2" s="136"/>
      <c r="O2" s="136"/>
      <c r="P2" s="136"/>
      <c r="Q2" s="136"/>
      <c r="R2" s="136"/>
      <c r="S2" s="136"/>
      <c r="T2" s="136"/>
      <c r="U2" s="136"/>
      <c r="V2" s="136"/>
      <c r="W2" s="136"/>
      <c r="X2" s="136"/>
      <c r="Y2" s="136"/>
    </row>
    <row r="3" spans="1:25" ht="13.9" customHeight="1" x14ac:dyDescent="0.25">
      <c r="A3" s="136" t="s">
        <v>107</v>
      </c>
      <c r="B3" s="136"/>
      <c r="C3" s="136"/>
      <c r="D3" s="136"/>
      <c r="E3" s="136"/>
      <c r="F3" s="136"/>
      <c r="G3" s="136"/>
      <c r="H3" s="136"/>
      <c r="I3" s="136"/>
      <c r="J3" s="136"/>
      <c r="K3" s="136"/>
      <c r="L3" s="136"/>
      <c r="M3" s="136"/>
      <c r="N3" s="136"/>
      <c r="O3" s="136"/>
      <c r="P3" s="136"/>
      <c r="Q3" s="136"/>
      <c r="R3" s="136"/>
      <c r="S3" s="136"/>
      <c r="T3" s="136"/>
      <c r="U3" s="136"/>
      <c r="V3" s="136"/>
      <c r="W3" s="136"/>
      <c r="X3" s="136"/>
      <c r="Y3" s="136"/>
    </row>
    <row r="4" spans="1:25" ht="13.9" customHeight="1" x14ac:dyDescent="0.25">
      <c r="A4" s="136" t="s">
        <v>106</v>
      </c>
      <c r="B4" s="136"/>
      <c r="C4" s="136"/>
      <c r="D4" s="136"/>
      <c r="E4" s="136"/>
      <c r="F4" s="136"/>
      <c r="G4" s="136"/>
      <c r="H4" s="136"/>
      <c r="I4" s="136"/>
      <c r="J4" s="136"/>
      <c r="K4" s="136"/>
      <c r="L4" s="136"/>
      <c r="M4" s="136"/>
      <c r="N4" s="136"/>
      <c r="O4" s="136"/>
      <c r="P4" s="136"/>
      <c r="Q4" s="136"/>
      <c r="R4" s="136"/>
      <c r="S4" s="136"/>
      <c r="T4" s="136"/>
      <c r="U4" s="136"/>
      <c r="V4" s="136"/>
      <c r="W4" s="136"/>
      <c r="X4" s="136"/>
      <c r="Y4" s="136"/>
    </row>
    <row r="6" spans="1:25" ht="13.9" customHeight="1" x14ac:dyDescent="0.25">
      <c r="A6" s="119" t="s">
        <v>71</v>
      </c>
      <c r="B6" s="119"/>
      <c r="C6" s="119"/>
      <c r="D6" s="119"/>
      <c r="E6" s="119"/>
      <c r="F6" s="119"/>
      <c r="G6" s="119"/>
      <c r="H6" s="119"/>
      <c r="I6" s="119"/>
      <c r="J6" s="119"/>
      <c r="K6" s="119"/>
      <c r="L6" s="119"/>
      <c r="M6" s="119"/>
      <c r="N6" s="119"/>
      <c r="O6" s="119"/>
      <c r="P6" s="119"/>
      <c r="Q6" s="119"/>
      <c r="R6" s="119"/>
      <c r="S6" s="119"/>
      <c r="T6" s="119"/>
      <c r="U6" s="119"/>
      <c r="V6" s="119"/>
      <c r="W6" s="119"/>
      <c r="X6" s="119"/>
      <c r="Y6" s="119"/>
    </row>
    <row r="7" spans="1:25" ht="13.9" customHeight="1" x14ac:dyDescent="0.25">
      <c r="A7" s="136" t="s">
        <v>70</v>
      </c>
      <c r="B7" s="136"/>
      <c r="C7" s="136"/>
      <c r="D7" s="136"/>
      <c r="E7" s="136"/>
      <c r="F7" s="136"/>
      <c r="G7" s="136"/>
      <c r="H7" s="136"/>
      <c r="I7" s="136"/>
      <c r="J7" s="136"/>
      <c r="K7" s="136"/>
      <c r="L7" s="136"/>
      <c r="M7" s="136"/>
      <c r="N7" s="136"/>
      <c r="O7" s="136"/>
      <c r="P7" s="136"/>
      <c r="Q7" s="136"/>
      <c r="R7" s="136"/>
      <c r="S7" s="136"/>
      <c r="T7" s="136"/>
      <c r="U7" s="136"/>
      <c r="V7" s="136"/>
      <c r="W7" s="136"/>
      <c r="X7" s="136"/>
      <c r="Y7" s="136"/>
    </row>
    <row r="9" spans="1:25" ht="13.9" customHeight="1" x14ac:dyDescent="0.25">
      <c r="A9" s="136" t="s">
        <v>136</v>
      </c>
      <c r="B9" s="136"/>
      <c r="C9" s="136"/>
      <c r="D9" s="136"/>
      <c r="E9" s="136"/>
      <c r="F9" s="136"/>
      <c r="G9" s="136"/>
      <c r="H9" s="136"/>
      <c r="I9" s="136"/>
      <c r="J9" s="136"/>
      <c r="K9" s="136"/>
      <c r="L9" s="136"/>
      <c r="M9" s="136"/>
      <c r="N9" s="136"/>
      <c r="O9" s="136"/>
      <c r="P9" s="136"/>
      <c r="Q9" s="136"/>
      <c r="R9" s="136"/>
      <c r="S9" s="136"/>
      <c r="T9" s="136"/>
      <c r="U9" s="136"/>
      <c r="V9" s="136"/>
      <c r="W9" s="136"/>
      <c r="X9" s="136"/>
      <c r="Y9" s="136"/>
    </row>
    <row r="11" spans="1:25" s="2" customFormat="1" ht="15.6" customHeight="1" x14ac:dyDescent="0.2">
      <c r="A11" s="137" t="s">
        <v>104</v>
      </c>
      <c r="B11" s="137" t="s">
        <v>105</v>
      </c>
      <c r="C11" s="137" t="s">
        <v>104</v>
      </c>
      <c r="D11" s="137" t="s">
        <v>103</v>
      </c>
      <c r="E11" s="137" t="s">
        <v>102</v>
      </c>
      <c r="F11" s="137" t="s">
        <v>101</v>
      </c>
      <c r="G11" s="137"/>
      <c r="H11" s="137"/>
      <c r="I11" s="137"/>
      <c r="J11" s="137"/>
      <c r="K11" s="137"/>
      <c r="L11" s="137"/>
      <c r="M11" s="137" t="s">
        <v>100</v>
      </c>
      <c r="N11" s="137"/>
      <c r="O11" s="137"/>
      <c r="P11" s="137"/>
      <c r="Q11" s="137"/>
      <c r="R11" s="137"/>
      <c r="S11" s="137"/>
      <c r="T11" s="137"/>
      <c r="U11" s="137" t="s">
        <v>99</v>
      </c>
      <c r="V11" s="137"/>
      <c r="W11" s="137"/>
      <c r="X11" s="137"/>
      <c r="Y11" s="137"/>
    </row>
    <row r="12" spans="1:25" s="2" customFormat="1" ht="25.9" customHeight="1" x14ac:dyDescent="0.2">
      <c r="A12" s="137"/>
      <c r="B12" s="137"/>
      <c r="C12" s="137"/>
      <c r="D12" s="137"/>
      <c r="E12" s="137"/>
      <c r="F12" s="137" t="s">
        <v>98</v>
      </c>
      <c r="G12" s="137"/>
      <c r="H12" s="137"/>
      <c r="I12" s="137"/>
      <c r="J12" s="137" t="s">
        <v>97</v>
      </c>
      <c r="K12" s="137"/>
      <c r="L12" s="137"/>
      <c r="M12" s="137" t="s">
        <v>98</v>
      </c>
      <c r="N12" s="137"/>
      <c r="O12" s="137"/>
      <c r="P12" s="137"/>
      <c r="Q12" s="137"/>
      <c r="R12" s="137" t="s">
        <v>97</v>
      </c>
      <c r="S12" s="137"/>
      <c r="T12" s="137"/>
      <c r="U12" s="137" t="s">
        <v>119</v>
      </c>
      <c r="V12" s="137"/>
      <c r="W12" s="137"/>
      <c r="X12" s="137" t="s">
        <v>96</v>
      </c>
      <c r="Y12" s="137" t="s">
        <v>95</v>
      </c>
    </row>
    <row r="13" spans="1:25" s="2" customFormat="1" ht="19.899999999999999" customHeight="1" x14ac:dyDescent="0.2">
      <c r="A13" s="137"/>
      <c r="B13" s="137"/>
      <c r="C13" s="137"/>
      <c r="D13" s="137"/>
      <c r="E13" s="137"/>
      <c r="F13" s="137" t="s">
        <v>90</v>
      </c>
      <c r="G13" s="137" t="s">
        <v>89</v>
      </c>
      <c r="H13" s="137"/>
      <c r="I13" s="137"/>
      <c r="J13" s="137"/>
      <c r="K13" s="137"/>
      <c r="L13" s="137"/>
      <c r="M13" s="137" t="s">
        <v>120</v>
      </c>
      <c r="N13" s="138" t="s">
        <v>94</v>
      </c>
      <c r="O13" s="138"/>
      <c r="P13" s="138"/>
      <c r="Q13" s="138"/>
      <c r="R13" s="137"/>
      <c r="S13" s="137"/>
      <c r="T13" s="137"/>
      <c r="U13" s="137" t="s">
        <v>93</v>
      </c>
      <c r="V13" s="137" t="s">
        <v>92</v>
      </c>
      <c r="W13" s="137" t="s">
        <v>91</v>
      </c>
      <c r="X13" s="137"/>
      <c r="Y13" s="137"/>
    </row>
    <row r="14" spans="1:25" s="2" customFormat="1" ht="15.6" customHeight="1" x14ac:dyDescent="0.2">
      <c r="A14" s="137"/>
      <c r="B14" s="137"/>
      <c r="C14" s="137"/>
      <c r="D14" s="137"/>
      <c r="E14" s="137"/>
      <c r="F14" s="137"/>
      <c r="G14" s="137"/>
      <c r="H14" s="137"/>
      <c r="I14" s="137"/>
      <c r="J14" s="137"/>
      <c r="K14" s="137"/>
      <c r="L14" s="137"/>
      <c r="M14" s="137"/>
      <c r="N14" s="137" t="s">
        <v>90</v>
      </c>
      <c r="O14" s="137" t="s">
        <v>89</v>
      </c>
      <c r="P14" s="137"/>
      <c r="Q14" s="137"/>
      <c r="R14" s="137"/>
      <c r="S14" s="137"/>
      <c r="T14" s="137"/>
      <c r="U14" s="137"/>
      <c r="V14" s="137"/>
      <c r="W14" s="137"/>
      <c r="X14" s="137"/>
      <c r="Y14" s="137"/>
    </row>
    <row r="15" spans="1:25" s="2" customFormat="1" ht="30.75" customHeight="1" x14ac:dyDescent="0.2">
      <c r="A15" s="137"/>
      <c r="B15" s="137"/>
      <c r="C15" s="137"/>
      <c r="D15" s="137"/>
      <c r="E15" s="137"/>
      <c r="F15" s="137"/>
      <c r="G15" s="18" t="s">
        <v>121</v>
      </c>
      <c r="H15" s="18" t="s">
        <v>122</v>
      </c>
      <c r="I15" s="18" t="s">
        <v>123</v>
      </c>
      <c r="J15" s="18" t="s">
        <v>121</v>
      </c>
      <c r="K15" s="18" t="s">
        <v>122</v>
      </c>
      <c r="L15" s="18" t="s">
        <v>123</v>
      </c>
      <c r="M15" s="137"/>
      <c r="N15" s="137"/>
      <c r="O15" s="18" t="s">
        <v>121</v>
      </c>
      <c r="P15" s="18" t="s">
        <v>122</v>
      </c>
      <c r="Q15" s="18" t="s">
        <v>123</v>
      </c>
      <c r="R15" s="18" t="s">
        <v>121</v>
      </c>
      <c r="S15" s="18" t="s">
        <v>122</v>
      </c>
      <c r="T15" s="18" t="s">
        <v>123</v>
      </c>
      <c r="U15" s="137"/>
      <c r="V15" s="137"/>
      <c r="W15" s="137"/>
      <c r="X15" s="137"/>
      <c r="Y15" s="137"/>
    </row>
    <row r="16" spans="1:25" s="4" customFormat="1" ht="10.15" x14ac:dyDescent="0.3">
      <c r="A16" s="18">
        <v>1</v>
      </c>
      <c r="B16" s="18">
        <v>2</v>
      </c>
      <c r="C16" s="18">
        <v>3</v>
      </c>
      <c r="D16" s="18">
        <v>4</v>
      </c>
      <c r="E16" s="18">
        <v>5</v>
      </c>
      <c r="F16" s="18">
        <v>6</v>
      </c>
      <c r="G16" s="18">
        <v>7</v>
      </c>
      <c r="H16" s="18">
        <v>8</v>
      </c>
      <c r="I16" s="18">
        <v>9</v>
      </c>
      <c r="J16" s="18">
        <v>10</v>
      </c>
      <c r="K16" s="18">
        <v>11</v>
      </c>
      <c r="L16" s="18">
        <v>12</v>
      </c>
      <c r="M16" s="18">
        <v>13</v>
      </c>
      <c r="N16" s="18">
        <v>14</v>
      </c>
      <c r="O16" s="18">
        <v>15</v>
      </c>
      <c r="P16" s="18">
        <v>16</v>
      </c>
      <c r="Q16" s="18">
        <v>17</v>
      </c>
      <c r="R16" s="18">
        <v>18</v>
      </c>
      <c r="S16" s="18">
        <v>19</v>
      </c>
      <c r="T16" s="18">
        <v>20</v>
      </c>
      <c r="U16" s="18">
        <v>21</v>
      </c>
      <c r="V16" s="18">
        <v>22</v>
      </c>
      <c r="W16" s="18">
        <v>23</v>
      </c>
      <c r="X16" s="18">
        <v>24</v>
      </c>
      <c r="Y16" s="18">
        <v>25</v>
      </c>
    </row>
    <row r="17" spans="1:25" s="4" customFormat="1" ht="11.25" x14ac:dyDescent="0.25">
      <c r="A17" s="140" t="str">
        <f>'[1]Свод показат. (для оценки) 2017'!A21:F21</f>
        <v>Подпрограмма 1 «Комплексное освоение и развитие территорий в целях жилищного строительства в 2014 - 2020 годах»</v>
      </c>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row>
    <row r="18" spans="1:25" s="2" customFormat="1" ht="11.25" x14ac:dyDescent="0.2">
      <c r="A18" s="142" t="s">
        <v>88</v>
      </c>
      <c r="B18" s="142" t="s">
        <v>84</v>
      </c>
      <c r="C18" s="141" t="s">
        <v>82</v>
      </c>
      <c r="D18" s="141"/>
      <c r="E18" s="141"/>
      <c r="F18" s="19">
        <f>SUM(G18:I18)</f>
        <v>127773.1</v>
      </c>
      <c r="G18" s="19">
        <f t="shared" ref="G18:M18" si="0">G19</f>
        <v>93913.1</v>
      </c>
      <c r="H18" s="19">
        <f t="shared" si="0"/>
        <v>31304.400000000001</v>
      </c>
      <c r="I18" s="19">
        <f t="shared" si="0"/>
        <v>2555.6</v>
      </c>
      <c r="J18" s="19">
        <f t="shared" si="0"/>
        <v>73.499899431100914</v>
      </c>
      <c r="K18" s="19">
        <f t="shared" si="0"/>
        <v>24.499992564945202</v>
      </c>
      <c r="L18" s="19">
        <f t="shared" si="0"/>
        <v>2.0001080039538839</v>
      </c>
      <c r="M18" s="19">
        <f t="shared" si="0"/>
        <v>0</v>
      </c>
      <c r="N18" s="19">
        <f>SUM(O18:Q18)</f>
        <v>0</v>
      </c>
      <c r="O18" s="19">
        <f t="shared" ref="O18:X18" si="1">O19</f>
        <v>0</v>
      </c>
      <c r="P18" s="19">
        <f t="shared" si="1"/>
        <v>0</v>
      </c>
      <c r="Q18" s="19">
        <f t="shared" si="1"/>
        <v>0</v>
      </c>
      <c r="R18" s="19">
        <f t="shared" si="1"/>
        <v>0</v>
      </c>
      <c r="S18" s="19">
        <f t="shared" si="1"/>
        <v>0</v>
      </c>
      <c r="T18" s="19">
        <f t="shared" si="1"/>
        <v>0</v>
      </c>
      <c r="U18" s="20" t="str">
        <f t="shared" si="1"/>
        <v>Ввод жилья</v>
      </c>
      <c r="V18" s="20" t="str">
        <f t="shared" si="1"/>
        <v>тыс. кв. м</v>
      </c>
      <c r="W18" s="21">
        <f t="shared" si="1"/>
        <v>61.94</v>
      </c>
      <c r="X18" s="21">
        <f t="shared" si="1"/>
        <v>62.256</v>
      </c>
      <c r="Y18" s="22"/>
    </row>
    <row r="19" spans="1:25" s="2" customFormat="1" ht="127.5" customHeight="1" x14ac:dyDescent="0.2">
      <c r="A19" s="142"/>
      <c r="B19" s="142"/>
      <c r="C19" s="23">
        <v>1</v>
      </c>
      <c r="D19" s="23" t="s">
        <v>87</v>
      </c>
      <c r="E19" s="23" t="s">
        <v>160</v>
      </c>
      <c r="F19" s="24">
        <f>SUM(G19:I19)</f>
        <v>127773.1</v>
      </c>
      <c r="G19" s="24">
        <v>93913.1</v>
      </c>
      <c r="H19" s="24">
        <v>31304.400000000001</v>
      </c>
      <c r="I19" s="24">
        <v>2555.6</v>
      </c>
      <c r="J19" s="24">
        <f>G19/F19*100</f>
        <v>73.499899431100914</v>
      </c>
      <c r="K19" s="55">
        <f>H19/F19*100</f>
        <v>24.499992564945202</v>
      </c>
      <c r="L19" s="55">
        <f>I19/F19*100</f>
        <v>2.0001080039538839</v>
      </c>
      <c r="M19" s="24">
        <v>0</v>
      </c>
      <c r="N19" s="24">
        <v>0</v>
      </c>
      <c r="O19" s="24">
        <v>0</v>
      </c>
      <c r="P19" s="24">
        <v>0</v>
      </c>
      <c r="Q19" s="24">
        <v>0</v>
      </c>
      <c r="R19" s="24">
        <v>0</v>
      </c>
      <c r="S19" s="24">
        <v>0</v>
      </c>
      <c r="T19" s="24">
        <v>0</v>
      </c>
      <c r="U19" s="23" t="s">
        <v>86</v>
      </c>
      <c r="V19" s="23" t="s">
        <v>85</v>
      </c>
      <c r="W19" s="25">
        <v>61.94</v>
      </c>
      <c r="X19" s="25">
        <v>62.256</v>
      </c>
      <c r="Y19" s="26"/>
    </row>
    <row r="20" spans="1:25" s="2" customFormat="1" ht="11.25" x14ac:dyDescent="0.2">
      <c r="A20" s="139">
        <v>2</v>
      </c>
      <c r="B20" s="142" t="s">
        <v>84</v>
      </c>
      <c r="C20" s="141" t="s">
        <v>82</v>
      </c>
      <c r="D20" s="141"/>
      <c r="E20" s="141"/>
      <c r="F20" s="19">
        <f>SUM(F21:F21)</f>
        <v>394215.2</v>
      </c>
      <c r="G20" s="19">
        <f>SUM(G21:G21)</f>
        <v>0</v>
      </c>
      <c r="H20" s="19">
        <f>SUM(H21:H21)</f>
        <v>374504.5</v>
      </c>
      <c r="I20" s="19">
        <f>SUM(I21:I21)</f>
        <v>19710.7</v>
      </c>
      <c r="J20" s="19">
        <v>0</v>
      </c>
      <c r="K20" s="75">
        <f>H20/F20*100</f>
        <v>95.000015220113283</v>
      </c>
      <c r="L20" s="75">
        <f>I20/F20*100</f>
        <v>4.9999847798867219</v>
      </c>
      <c r="M20" s="19">
        <f>SUM(M21:M21)</f>
        <v>394215.2</v>
      </c>
      <c r="N20" s="19">
        <f>SUM(N21:N21)</f>
        <v>394215.2</v>
      </c>
      <c r="O20" s="19">
        <f>SUM(O21:O21)</f>
        <v>0</v>
      </c>
      <c r="P20" s="19">
        <f>SUM(P21:P21)</f>
        <v>374504.5</v>
      </c>
      <c r="Q20" s="19">
        <f>SUM(Q21:Q21)</f>
        <v>19710.7</v>
      </c>
      <c r="R20" s="19">
        <v>0</v>
      </c>
      <c r="S20" s="75">
        <f>P20/N20*100</f>
        <v>95.000015220113283</v>
      </c>
      <c r="T20" s="75">
        <f>Q20/N20*100</f>
        <v>4.9999847798867219</v>
      </c>
      <c r="U20" s="139" t="s">
        <v>179</v>
      </c>
      <c r="V20" s="139"/>
      <c r="W20" s="139"/>
      <c r="X20" s="139"/>
      <c r="Y20" s="139"/>
    </row>
    <row r="21" spans="1:25" s="2" customFormat="1" ht="130.5" customHeight="1" x14ac:dyDescent="0.2">
      <c r="A21" s="139"/>
      <c r="B21" s="142"/>
      <c r="C21" s="23">
        <v>1</v>
      </c>
      <c r="D21" s="27" t="s">
        <v>83</v>
      </c>
      <c r="E21" s="28" t="s">
        <v>161</v>
      </c>
      <c r="F21" s="24">
        <f t="shared" ref="F21" si="2">SUM(G21:I21)</f>
        <v>394215.2</v>
      </c>
      <c r="G21" s="24">
        <v>0</v>
      </c>
      <c r="H21" s="24">
        <v>374504.5</v>
      </c>
      <c r="I21" s="24">
        <v>19710.7</v>
      </c>
      <c r="J21" s="24">
        <v>0</v>
      </c>
      <c r="K21" s="24">
        <f>H21/F21*100</f>
        <v>95.000015220113283</v>
      </c>
      <c r="L21" s="24">
        <f>I21/F21*100</f>
        <v>4.9999847798867219</v>
      </c>
      <c r="M21" s="24">
        <v>394215.2</v>
      </c>
      <c r="N21" s="24">
        <f t="shared" ref="N21" si="3">SUM(O21:Q21)</f>
        <v>394215.2</v>
      </c>
      <c r="O21" s="24">
        <v>0</v>
      </c>
      <c r="P21" s="24">
        <v>374504.5</v>
      </c>
      <c r="Q21" s="24">
        <v>19710.7</v>
      </c>
      <c r="R21" s="24">
        <v>0</v>
      </c>
      <c r="S21" s="24">
        <f>P21/N21*100</f>
        <v>95.000015220113283</v>
      </c>
      <c r="T21" s="24">
        <f>Q21/N21*100</f>
        <v>4.9999847798867219</v>
      </c>
      <c r="U21" s="139"/>
      <c r="V21" s="139"/>
      <c r="W21" s="139"/>
      <c r="X21" s="139"/>
      <c r="Y21" s="139"/>
    </row>
    <row r="22" spans="1:25" s="2" customFormat="1" ht="42" customHeight="1" x14ac:dyDescent="0.2">
      <c r="A22" s="139">
        <v>3</v>
      </c>
      <c r="B22" s="142" t="s">
        <v>84</v>
      </c>
      <c r="C22" s="78">
        <v>1</v>
      </c>
      <c r="D22" s="76" t="s">
        <v>170</v>
      </c>
      <c r="E22" s="144" t="s">
        <v>178</v>
      </c>
      <c r="F22" s="145"/>
      <c r="G22" s="145"/>
      <c r="H22" s="145"/>
      <c r="I22" s="145"/>
      <c r="J22" s="145"/>
      <c r="K22" s="145"/>
      <c r="L22" s="145"/>
      <c r="M22" s="145"/>
      <c r="N22" s="145"/>
      <c r="O22" s="145"/>
      <c r="P22" s="145"/>
      <c r="Q22" s="145"/>
      <c r="R22" s="145"/>
      <c r="S22" s="145"/>
      <c r="T22" s="145"/>
      <c r="U22" s="145"/>
      <c r="V22" s="145"/>
      <c r="W22" s="145"/>
      <c r="X22" s="145"/>
      <c r="Y22" s="146"/>
    </row>
    <row r="23" spans="1:25" s="2" customFormat="1" ht="26.25" customHeight="1" x14ac:dyDescent="0.2">
      <c r="A23" s="139"/>
      <c r="B23" s="142"/>
      <c r="C23" s="77">
        <v>2</v>
      </c>
      <c r="D23" s="27" t="s">
        <v>171</v>
      </c>
      <c r="E23" s="147"/>
      <c r="F23" s="148"/>
      <c r="G23" s="148"/>
      <c r="H23" s="148"/>
      <c r="I23" s="148"/>
      <c r="J23" s="148"/>
      <c r="K23" s="148"/>
      <c r="L23" s="148"/>
      <c r="M23" s="148"/>
      <c r="N23" s="148"/>
      <c r="O23" s="148"/>
      <c r="P23" s="148"/>
      <c r="Q23" s="148"/>
      <c r="R23" s="148"/>
      <c r="S23" s="148"/>
      <c r="T23" s="148"/>
      <c r="U23" s="148"/>
      <c r="V23" s="148"/>
      <c r="W23" s="148"/>
      <c r="X23" s="148"/>
      <c r="Y23" s="149"/>
    </row>
    <row r="24" spans="1:25" s="2" customFormat="1" ht="13.5" customHeight="1" x14ac:dyDescent="0.2">
      <c r="A24" s="143" t="s">
        <v>172</v>
      </c>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row>
    <row r="25" spans="1:25" s="2" customFormat="1" ht="13.15" customHeight="1" x14ac:dyDescent="0.2">
      <c r="A25" s="143" t="s">
        <v>124</v>
      </c>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row>
    <row r="26" spans="1:25" s="2" customFormat="1" ht="13.9" customHeight="1" x14ac:dyDescent="0.2">
      <c r="A26" s="143" t="s">
        <v>125</v>
      </c>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row>
    <row r="27" spans="1:25" s="2" customFormat="1" ht="16.149999999999999" customHeight="1" x14ac:dyDescent="0.2">
      <c r="A27" s="143"/>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row>
    <row r="28" spans="1:25" s="2" customFormat="1" ht="11.25" x14ac:dyDescent="0.2"/>
    <row r="29" spans="1:25" s="2" customFormat="1" ht="11.25" x14ac:dyDescent="0.2"/>
    <row r="30" spans="1:25" s="2" customFormat="1" ht="11.25" x14ac:dyDescent="0.2"/>
    <row r="31" spans="1:25" s="2" customFormat="1" ht="11.25" x14ac:dyDescent="0.2"/>
    <row r="32" spans="1:25" s="2" customFormat="1" ht="11.25" x14ac:dyDescent="0.2"/>
    <row r="33" s="2" customFormat="1" ht="11.25" x14ac:dyDescent="0.2"/>
    <row r="34" s="2" customFormat="1" ht="11.25" x14ac:dyDescent="0.2"/>
    <row r="35" s="2" customFormat="1" ht="11.25" x14ac:dyDescent="0.2"/>
    <row r="36" s="2" customFormat="1" ht="11.25" x14ac:dyDescent="0.2"/>
    <row r="37" s="2" customFormat="1" ht="11.25" x14ac:dyDescent="0.2"/>
    <row r="38" s="2" customFormat="1" ht="11.25" x14ac:dyDescent="0.2"/>
    <row r="39" s="2" customFormat="1" ht="11.25" x14ac:dyDescent="0.2"/>
    <row r="40" s="2" customFormat="1" ht="11.25" x14ac:dyDescent="0.2"/>
    <row r="41" s="2" customFormat="1" ht="11.25" x14ac:dyDescent="0.2"/>
    <row r="42" s="2" customFormat="1" ht="11.25" x14ac:dyDescent="0.2"/>
    <row r="43" s="2" customFormat="1" ht="11.25" x14ac:dyDescent="0.2"/>
    <row r="44" s="2" customFormat="1" ht="11.25" x14ac:dyDescent="0.2"/>
    <row r="45" s="2" customFormat="1" ht="11.25" x14ac:dyDescent="0.2"/>
    <row r="46" s="2" customFormat="1" ht="11.25" x14ac:dyDescent="0.2"/>
    <row r="47" s="2" customFormat="1" ht="11.25" x14ac:dyDescent="0.2"/>
    <row r="48" s="2" customFormat="1" ht="11.25" x14ac:dyDescent="0.2"/>
    <row r="49" s="2" customFormat="1" ht="11.25" x14ac:dyDescent="0.2"/>
    <row r="50" s="2" customFormat="1" ht="11.25" x14ac:dyDescent="0.2"/>
    <row r="51" s="2" customFormat="1" ht="11.25" x14ac:dyDescent="0.2"/>
    <row r="52" s="2" customFormat="1" ht="11.25" x14ac:dyDescent="0.2"/>
    <row r="53" s="2" customFormat="1" ht="11.25" x14ac:dyDescent="0.2"/>
    <row r="54" s="2" customFormat="1" ht="11.25" x14ac:dyDescent="0.2"/>
    <row r="55" s="2" customFormat="1" ht="11.25" x14ac:dyDescent="0.2"/>
    <row r="56" s="2" customFormat="1" ht="11.25" x14ac:dyDescent="0.2"/>
    <row r="57" s="2" customFormat="1" ht="11.25" x14ac:dyDescent="0.2"/>
    <row r="58" s="2" customFormat="1" ht="11.25" x14ac:dyDescent="0.2"/>
    <row r="59" s="2" customFormat="1" ht="11.25" x14ac:dyDescent="0.2"/>
    <row r="60" s="2" customFormat="1" ht="11.25" x14ac:dyDescent="0.2"/>
    <row r="61" s="2" customFormat="1" ht="11.25" x14ac:dyDescent="0.2"/>
    <row r="62" s="2" customFormat="1" ht="11.25" x14ac:dyDescent="0.2"/>
    <row r="63" s="2" customFormat="1" ht="11.25" x14ac:dyDescent="0.2"/>
    <row r="64" s="2" customFormat="1" ht="11.25" x14ac:dyDescent="0.2"/>
    <row r="65" s="2" customFormat="1" ht="11.25" x14ac:dyDescent="0.2"/>
    <row r="66" s="2" customFormat="1" ht="11.25" x14ac:dyDescent="0.2"/>
    <row r="67" s="2" customFormat="1" ht="11.25" x14ac:dyDescent="0.2"/>
    <row r="68" s="2" customFormat="1" ht="11.25" x14ac:dyDescent="0.2"/>
    <row r="69" s="2" customFormat="1" ht="11.25" x14ac:dyDescent="0.2"/>
    <row r="70" s="2" customFormat="1" ht="11.25" x14ac:dyDescent="0.2"/>
    <row r="71" s="2" customFormat="1" ht="11.25" x14ac:dyDescent="0.2"/>
    <row r="72" s="2" customFormat="1" ht="11.25" x14ac:dyDescent="0.2"/>
    <row r="73" s="2" customFormat="1" ht="11.25" x14ac:dyDescent="0.2"/>
    <row r="74" s="2" customFormat="1" ht="11.25" x14ac:dyDescent="0.2"/>
    <row r="75" s="2" customFormat="1" ht="11.25" x14ac:dyDescent="0.2"/>
    <row r="76" s="2" customFormat="1" ht="11.25" x14ac:dyDescent="0.2"/>
    <row r="77" s="2" customFormat="1" ht="11.25" x14ac:dyDescent="0.2"/>
    <row r="78" s="2" customFormat="1" ht="11.25" x14ac:dyDescent="0.2"/>
    <row r="79" s="2" customFormat="1" ht="11.25" x14ac:dyDescent="0.2"/>
    <row r="80" s="2" customFormat="1" ht="11.25" x14ac:dyDescent="0.2"/>
    <row r="81" s="2" customFormat="1" ht="11.25" x14ac:dyDescent="0.2"/>
    <row r="82" s="2" customFormat="1" ht="11.25" x14ac:dyDescent="0.2"/>
    <row r="83" s="2" customFormat="1" ht="11.25" x14ac:dyDescent="0.2"/>
    <row r="84" s="2" customFormat="1" ht="11.25" x14ac:dyDescent="0.2"/>
    <row r="85" s="2" customFormat="1" ht="11.25" x14ac:dyDescent="0.2"/>
    <row r="86" s="2" customFormat="1" ht="11.25" x14ac:dyDescent="0.2"/>
    <row r="87" s="2" customFormat="1" ht="11.25" x14ac:dyDescent="0.2"/>
    <row r="88" s="2" customFormat="1" ht="11.25" x14ac:dyDescent="0.2"/>
    <row r="89" s="2" customFormat="1" ht="11.25" x14ac:dyDescent="0.2"/>
    <row r="90" s="2" customFormat="1" ht="11.25" x14ac:dyDescent="0.2"/>
    <row r="91" s="2" customFormat="1" ht="11.25" x14ac:dyDescent="0.2"/>
    <row r="92" s="2" customFormat="1" ht="11.25" x14ac:dyDescent="0.2"/>
    <row r="93" s="2" customFormat="1" ht="11.25" x14ac:dyDescent="0.2"/>
    <row r="94" s="2" customFormat="1" ht="11.25" x14ac:dyDescent="0.2"/>
    <row r="95" s="2" customFormat="1" ht="11.25" x14ac:dyDescent="0.2"/>
    <row r="96" s="2" customFormat="1" ht="11.25" x14ac:dyDescent="0.2"/>
    <row r="97" s="2" customFormat="1" ht="11.25" x14ac:dyDescent="0.2"/>
    <row r="98" s="2" customFormat="1" ht="11.25" x14ac:dyDescent="0.2"/>
    <row r="99" s="2" customFormat="1" ht="11.25" x14ac:dyDescent="0.2"/>
    <row r="100" s="2" customFormat="1" ht="11.25" x14ac:dyDescent="0.2"/>
    <row r="101" s="2" customFormat="1" ht="11.25" x14ac:dyDescent="0.2"/>
    <row r="102" s="2" customFormat="1" ht="11.25" x14ac:dyDescent="0.2"/>
    <row r="103" s="2" customFormat="1" ht="11.25" x14ac:dyDescent="0.2"/>
    <row r="104" s="2" customFormat="1" ht="11.25" x14ac:dyDescent="0.2"/>
    <row r="105" s="2" customFormat="1" ht="11.25" x14ac:dyDescent="0.2"/>
    <row r="106" s="2" customFormat="1" ht="11.25" x14ac:dyDescent="0.2"/>
    <row r="107" s="2" customFormat="1" ht="11.25" x14ac:dyDescent="0.2"/>
    <row r="108" s="2" customFormat="1" ht="11.25" x14ac:dyDescent="0.2"/>
    <row r="109" s="2" customFormat="1" ht="11.25" x14ac:dyDescent="0.2"/>
    <row r="110" s="2" customFormat="1" ht="11.25" x14ac:dyDescent="0.2"/>
    <row r="111" s="2" customFormat="1" ht="11.25" x14ac:dyDescent="0.2"/>
    <row r="112" s="2" customFormat="1" ht="11.25" x14ac:dyDescent="0.2"/>
    <row r="113" s="2" customFormat="1" ht="11.25" x14ac:dyDescent="0.2"/>
    <row r="114" s="2" customFormat="1" ht="11.25" x14ac:dyDescent="0.2"/>
    <row r="115" s="2" customFormat="1" ht="11.25" x14ac:dyDescent="0.2"/>
    <row r="116" s="2" customFormat="1" ht="11.25" x14ac:dyDescent="0.2"/>
    <row r="117" s="2" customFormat="1" ht="11.25" x14ac:dyDescent="0.2"/>
    <row r="118" s="2" customFormat="1" ht="11.25" x14ac:dyDescent="0.2"/>
    <row r="119" s="2" customFormat="1" ht="11.25" x14ac:dyDescent="0.2"/>
    <row r="120" s="2" customFormat="1" ht="11.25" x14ac:dyDescent="0.2"/>
    <row r="121" s="2" customFormat="1" ht="11.25" x14ac:dyDescent="0.2"/>
    <row r="122" s="2" customFormat="1" ht="11.25" x14ac:dyDescent="0.2"/>
    <row r="123" s="2" customFormat="1" ht="11.25" x14ac:dyDescent="0.2"/>
    <row r="124" s="2" customFormat="1" ht="11.25" x14ac:dyDescent="0.2"/>
    <row r="125" s="2" customFormat="1" ht="11.25" x14ac:dyDescent="0.2"/>
    <row r="126" s="2" customFormat="1" ht="11.25" x14ac:dyDescent="0.2"/>
    <row r="127" s="2" customFormat="1" ht="11.25" x14ac:dyDescent="0.2"/>
    <row r="128" s="2" customFormat="1" ht="11.25" x14ac:dyDescent="0.2"/>
    <row r="129" s="2" customFormat="1" ht="11.25" x14ac:dyDescent="0.2"/>
    <row r="130" s="2" customFormat="1" ht="11.25" x14ac:dyDescent="0.2"/>
    <row r="131" s="2" customFormat="1" ht="11.25" x14ac:dyDescent="0.2"/>
    <row r="132" s="2" customFormat="1" ht="11.25" x14ac:dyDescent="0.2"/>
    <row r="133" s="2" customFormat="1" ht="11.25" x14ac:dyDescent="0.2"/>
    <row r="134" s="2" customFormat="1" ht="11.25" x14ac:dyDescent="0.2"/>
    <row r="135" s="2" customFormat="1" ht="11.25" x14ac:dyDescent="0.2"/>
    <row r="136" s="2" customFormat="1" ht="11.25" x14ac:dyDescent="0.2"/>
    <row r="137" s="2" customFormat="1" ht="11.25" x14ac:dyDescent="0.2"/>
    <row r="138" s="2" customFormat="1" ht="11.25" x14ac:dyDescent="0.2"/>
    <row r="139" s="2" customFormat="1" ht="11.25" x14ac:dyDescent="0.2"/>
    <row r="140" s="2" customFormat="1" ht="11.25" x14ac:dyDescent="0.2"/>
    <row r="141" s="2" customFormat="1" ht="11.25" x14ac:dyDescent="0.2"/>
    <row r="142" s="2" customFormat="1" ht="11.25" x14ac:dyDescent="0.2"/>
    <row r="143" s="2" customFormat="1" ht="11.25" x14ac:dyDescent="0.2"/>
    <row r="144" s="2" customFormat="1" ht="11.25" x14ac:dyDescent="0.2"/>
    <row r="145" s="2" customFormat="1" ht="11.25" x14ac:dyDescent="0.2"/>
    <row r="146" s="2" customFormat="1" ht="11.25" x14ac:dyDescent="0.2"/>
    <row r="147" s="2" customFormat="1" ht="11.25" x14ac:dyDescent="0.2"/>
    <row r="148" s="2" customFormat="1" ht="11.25" x14ac:dyDescent="0.2"/>
    <row r="149" s="2" customFormat="1" ht="11.25" x14ac:dyDescent="0.2"/>
    <row r="150" s="2" customFormat="1" ht="11.25" x14ac:dyDescent="0.2"/>
    <row r="151" s="2" customFormat="1" ht="11.25" x14ac:dyDescent="0.2"/>
    <row r="152" s="2" customFormat="1" ht="11.25" x14ac:dyDescent="0.2"/>
    <row r="153" s="2" customFormat="1" ht="11.25" x14ac:dyDescent="0.2"/>
    <row r="154" s="2" customFormat="1" ht="11.25" x14ac:dyDescent="0.2"/>
    <row r="155" s="2" customFormat="1" ht="11.25" x14ac:dyDescent="0.2"/>
    <row r="156" s="2" customFormat="1" ht="11.25" x14ac:dyDescent="0.2"/>
    <row r="157" s="2" customFormat="1" ht="11.25" x14ac:dyDescent="0.2"/>
    <row r="158" s="2" customFormat="1" ht="11.25" x14ac:dyDescent="0.2"/>
    <row r="159" s="2" customFormat="1" ht="11.25" x14ac:dyDescent="0.2"/>
    <row r="160" s="2" customFormat="1" ht="11.25" x14ac:dyDescent="0.2"/>
    <row r="161" s="2" customFormat="1" ht="11.25" x14ac:dyDescent="0.2"/>
    <row r="162" s="2" customFormat="1" ht="11.25" x14ac:dyDescent="0.2"/>
    <row r="163" s="2" customFormat="1" ht="11.25" x14ac:dyDescent="0.2"/>
    <row r="164" s="2" customFormat="1" ht="11.25" x14ac:dyDescent="0.2"/>
    <row r="165" s="2" customFormat="1" ht="11.25" x14ac:dyDescent="0.2"/>
    <row r="166" s="2" customFormat="1" ht="11.25" x14ac:dyDescent="0.2"/>
    <row r="167" s="2" customFormat="1" ht="11.25" x14ac:dyDescent="0.2"/>
    <row r="168" s="2" customFormat="1" ht="11.25" x14ac:dyDescent="0.2"/>
    <row r="169" s="2" customFormat="1" ht="11.25" x14ac:dyDescent="0.2"/>
    <row r="170" s="2" customFormat="1" ht="11.25" x14ac:dyDescent="0.2"/>
    <row r="171" s="2" customFormat="1" ht="11.25" x14ac:dyDescent="0.2"/>
    <row r="172" s="2" customFormat="1" ht="11.25" x14ac:dyDescent="0.2"/>
    <row r="173" s="2" customFormat="1" ht="11.25" x14ac:dyDescent="0.2"/>
    <row r="174" s="2" customFormat="1" ht="11.25" x14ac:dyDescent="0.2"/>
    <row r="175" s="2" customFormat="1" ht="11.25" x14ac:dyDescent="0.2"/>
    <row r="176" s="2" customFormat="1" ht="11.25" x14ac:dyDescent="0.2"/>
    <row r="177" s="2" customFormat="1" ht="11.25" x14ac:dyDescent="0.2"/>
    <row r="178" s="2" customFormat="1" ht="11.25" x14ac:dyDescent="0.2"/>
    <row r="179" s="2" customFormat="1" ht="11.25" x14ac:dyDescent="0.2"/>
    <row r="180" s="2" customFormat="1" ht="11.25" x14ac:dyDescent="0.2"/>
    <row r="181" s="2" customFormat="1" ht="11.25" x14ac:dyDescent="0.2"/>
    <row r="182" s="2" customFormat="1" ht="11.25" x14ac:dyDescent="0.2"/>
    <row r="183" s="2" customFormat="1" ht="11.25" x14ac:dyDescent="0.2"/>
    <row r="184" s="2" customFormat="1" ht="11.25" x14ac:dyDescent="0.2"/>
    <row r="185" s="2" customFormat="1" ht="11.25" x14ac:dyDescent="0.2"/>
    <row r="186" s="2" customFormat="1" ht="11.25" x14ac:dyDescent="0.2"/>
    <row r="187" s="2" customFormat="1" ht="11.25" x14ac:dyDescent="0.2"/>
    <row r="188" s="2" customFormat="1" ht="11.25" x14ac:dyDescent="0.2"/>
    <row r="189" s="2" customFormat="1" ht="11.25" x14ac:dyDescent="0.2"/>
    <row r="190" s="2" customFormat="1" ht="11.25" x14ac:dyDescent="0.2"/>
    <row r="191" s="2" customFormat="1" ht="11.25" x14ac:dyDescent="0.2"/>
    <row r="192" s="2" customFormat="1" ht="11.25" x14ac:dyDescent="0.2"/>
    <row r="193" s="2" customFormat="1" ht="11.25" x14ac:dyDescent="0.2"/>
    <row r="194" s="2" customFormat="1" ht="11.25" x14ac:dyDescent="0.2"/>
    <row r="195" s="2" customFormat="1" ht="11.25" x14ac:dyDescent="0.2"/>
    <row r="196" s="2" customFormat="1" ht="11.25" x14ac:dyDescent="0.2"/>
    <row r="197" s="2" customFormat="1" ht="11.25" x14ac:dyDescent="0.2"/>
    <row r="198" s="2" customFormat="1" ht="11.25" x14ac:dyDescent="0.2"/>
    <row r="199" s="2" customFormat="1" ht="11.25" x14ac:dyDescent="0.2"/>
    <row r="200" s="2" customFormat="1" ht="11.25" x14ac:dyDescent="0.2"/>
    <row r="201" s="2" customFormat="1" ht="11.25" x14ac:dyDescent="0.2"/>
    <row r="202" s="2" customFormat="1" ht="11.25" x14ac:dyDescent="0.2"/>
    <row r="203" s="2" customFormat="1" ht="11.25" x14ac:dyDescent="0.2"/>
    <row r="204" s="2" customFormat="1" ht="11.25" x14ac:dyDescent="0.2"/>
    <row r="205" s="2" customFormat="1" ht="11.25" x14ac:dyDescent="0.2"/>
    <row r="206" s="2" customFormat="1" ht="11.25" x14ac:dyDescent="0.2"/>
    <row r="207" s="2" customFormat="1" ht="11.25" x14ac:dyDescent="0.2"/>
    <row r="208" s="2" customFormat="1" ht="11.25" x14ac:dyDescent="0.2"/>
    <row r="209" s="2" customFormat="1" ht="11.25" x14ac:dyDescent="0.2"/>
    <row r="210" s="2" customFormat="1" ht="11.25" x14ac:dyDescent="0.2"/>
    <row r="211" s="2" customFormat="1" ht="11.25" x14ac:dyDescent="0.2"/>
    <row r="212" s="2" customFormat="1" ht="11.25" x14ac:dyDescent="0.2"/>
    <row r="213" s="2" customFormat="1" ht="11.25" x14ac:dyDescent="0.2"/>
    <row r="214" s="2" customFormat="1" ht="11.25" x14ac:dyDescent="0.2"/>
    <row r="215" s="2" customFormat="1" ht="11.25" x14ac:dyDescent="0.2"/>
    <row r="216" s="16" customFormat="1" ht="12.75" x14ac:dyDescent="0.2"/>
    <row r="217" s="16" customFormat="1" ht="12.75" x14ac:dyDescent="0.2"/>
    <row r="218" s="16" customFormat="1" ht="12.75" x14ac:dyDescent="0.2"/>
    <row r="219" s="16" customFormat="1" ht="12.75" x14ac:dyDescent="0.2"/>
    <row r="220" s="16" customFormat="1" ht="12.75" x14ac:dyDescent="0.2"/>
    <row r="221" s="16" customFormat="1" ht="12.75" x14ac:dyDescent="0.2"/>
    <row r="222" s="16" customFormat="1" ht="12.75" x14ac:dyDescent="0.2"/>
    <row r="223" s="16" customFormat="1" ht="12.75" x14ac:dyDescent="0.2"/>
    <row r="224" s="16" customFormat="1" ht="12.75" x14ac:dyDescent="0.2"/>
    <row r="225" s="16" customFormat="1" ht="12.75" x14ac:dyDescent="0.2"/>
    <row r="226" s="16" customFormat="1" ht="12.75" x14ac:dyDescent="0.2"/>
    <row r="227" s="16" customFormat="1" ht="12.75" x14ac:dyDescent="0.2"/>
    <row r="228" s="16" customFormat="1" ht="12.75" x14ac:dyDescent="0.2"/>
    <row r="229" s="16" customFormat="1" ht="12.75" x14ac:dyDescent="0.2"/>
    <row r="230" s="16" customFormat="1" ht="12.75" x14ac:dyDescent="0.2"/>
    <row r="231" s="16" customFormat="1" ht="12.75" x14ac:dyDescent="0.2"/>
    <row r="232" s="16" customFormat="1" ht="12.75" x14ac:dyDescent="0.2"/>
    <row r="233" s="16" customFormat="1" ht="12.75" x14ac:dyDescent="0.2"/>
    <row r="234" s="16" customFormat="1" ht="12.75" x14ac:dyDescent="0.2"/>
    <row r="235" s="16" customFormat="1" ht="12.75" x14ac:dyDescent="0.2"/>
    <row r="236" s="16" customFormat="1" ht="12.75" x14ac:dyDescent="0.2"/>
    <row r="237" s="16" customFormat="1" ht="12.75" x14ac:dyDescent="0.2"/>
    <row r="238" s="16" customFormat="1" ht="12.75" x14ac:dyDescent="0.2"/>
    <row r="239" s="16" customFormat="1" ht="12.75" x14ac:dyDescent="0.2"/>
    <row r="240" s="16" customFormat="1" ht="12.75" x14ac:dyDescent="0.2"/>
    <row r="241" s="16" customFormat="1" ht="12.75" x14ac:dyDescent="0.2"/>
    <row r="242" s="16" customFormat="1" ht="12.75" x14ac:dyDescent="0.2"/>
    <row r="243" s="16" customFormat="1" ht="12.75" x14ac:dyDescent="0.2"/>
    <row r="244" s="16" customFormat="1" ht="12.75" x14ac:dyDescent="0.2"/>
    <row r="245" s="16" customFormat="1" ht="12.75" x14ac:dyDescent="0.2"/>
    <row r="246" s="16" customFormat="1" ht="12.75" x14ac:dyDescent="0.2"/>
    <row r="247" s="16" customFormat="1" ht="12.75" x14ac:dyDescent="0.2"/>
    <row r="248" s="16" customFormat="1" ht="12.75" x14ac:dyDescent="0.2"/>
    <row r="249" s="16" customFormat="1" ht="12.75" x14ac:dyDescent="0.2"/>
    <row r="250" s="16" customFormat="1" ht="12.75" x14ac:dyDescent="0.2"/>
    <row r="251" s="16" customFormat="1" ht="12.75" x14ac:dyDescent="0.2"/>
    <row r="252" s="16" customFormat="1" ht="12.75" x14ac:dyDescent="0.2"/>
    <row r="253" s="16" customFormat="1" ht="12.75" x14ac:dyDescent="0.2"/>
    <row r="254" s="16" customFormat="1" ht="12.75" x14ac:dyDescent="0.2"/>
    <row r="255" s="16" customFormat="1" ht="12.75" x14ac:dyDescent="0.2"/>
    <row r="256" s="16" customFormat="1" ht="12.75" x14ac:dyDescent="0.2"/>
    <row r="257" s="16" customFormat="1" ht="12.75" x14ac:dyDescent="0.2"/>
    <row r="258" s="16" customFormat="1" ht="12.75" x14ac:dyDescent="0.2"/>
    <row r="259" s="16" customFormat="1" ht="12.75" x14ac:dyDescent="0.2"/>
    <row r="260" s="16" customFormat="1" ht="12.75" x14ac:dyDescent="0.2"/>
    <row r="261" s="16" customFormat="1" ht="12.75" x14ac:dyDescent="0.2"/>
    <row r="262" s="16" customFormat="1" ht="12.75" x14ac:dyDescent="0.2"/>
    <row r="263" s="16" customFormat="1" ht="12.75" x14ac:dyDescent="0.2"/>
    <row r="264" s="16" customFormat="1" ht="12.75" x14ac:dyDescent="0.2"/>
    <row r="265" s="16" customFormat="1" ht="12.75" x14ac:dyDescent="0.2"/>
    <row r="266" s="16" customFormat="1" ht="12.75" x14ac:dyDescent="0.2"/>
    <row r="267" s="16" customFormat="1" ht="12.75" x14ac:dyDescent="0.2"/>
    <row r="268" s="16" customFormat="1" ht="12.75" x14ac:dyDescent="0.2"/>
    <row r="269" s="16" customFormat="1" ht="12.75" x14ac:dyDescent="0.2"/>
    <row r="270" s="16" customFormat="1" ht="12.75" x14ac:dyDescent="0.2"/>
    <row r="271" s="16" customFormat="1" ht="12.75" x14ac:dyDescent="0.2"/>
    <row r="272" s="16" customFormat="1" ht="12.75" x14ac:dyDescent="0.2"/>
    <row r="273" s="16" customFormat="1" ht="12.75" x14ac:dyDescent="0.2"/>
    <row r="274" s="16" customFormat="1" ht="12.75" x14ac:dyDescent="0.2"/>
    <row r="275" s="16" customFormat="1" ht="12.75" x14ac:dyDescent="0.2"/>
    <row r="276" s="16" customFormat="1" ht="12.75" x14ac:dyDescent="0.2"/>
    <row r="277" s="16" customFormat="1" ht="12.75" x14ac:dyDescent="0.2"/>
    <row r="278" s="16" customFormat="1" ht="12.75" x14ac:dyDescent="0.2"/>
    <row r="279" s="16" customFormat="1" ht="12.75" x14ac:dyDescent="0.2"/>
    <row r="280" s="16" customFormat="1" ht="12.75" x14ac:dyDescent="0.2"/>
    <row r="281" s="16" customFormat="1" ht="12.75" x14ac:dyDescent="0.2"/>
    <row r="282" s="16" customFormat="1" ht="12.75" x14ac:dyDescent="0.2"/>
    <row r="283" s="16" customFormat="1" ht="12.75" x14ac:dyDescent="0.2"/>
    <row r="284" s="16" customFormat="1" ht="12.75" x14ac:dyDescent="0.2"/>
    <row r="285" s="16" customFormat="1" ht="12.75" x14ac:dyDescent="0.2"/>
    <row r="286" s="16" customFormat="1" ht="12.75" x14ac:dyDescent="0.2"/>
    <row r="287" s="16" customFormat="1" ht="12.75" x14ac:dyDescent="0.2"/>
    <row r="288" s="16" customFormat="1" ht="12.75" x14ac:dyDescent="0.2"/>
    <row r="289" s="16" customFormat="1" ht="12.75" x14ac:dyDescent="0.2"/>
    <row r="290" s="16" customFormat="1" ht="12.75" x14ac:dyDescent="0.2"/>
    <row r="291" s="16" customFormat="1" ht="12.75" x14ac:dyDescent="0.2"/>
    <row r="292" s="16" customFormat="1" ht="12.75" x14ac:dyDescent="0.2"/>
    <row r="293" s="16" customFormat="1" ht="12.75" x14ac:dyDescent="0.2"/>
    <row r="294" s="16" customFormat="1" ht="12.75" x14ac:dyDescent="0.2"/>
    <row r="295" s="16" customFormat="1" ht="12.75" x14ac:dyDescent="0.2"/>
    <row r="296" s="16" customFormat="1" ht="12.75" x14ac:dyDescent="0.2"/>
    <row r="297" s="16" customFormat="1" ht="12.75" x14ac:dyDescent="0.2"/>
    <row r="298" s="16" customFormat="1" ht="12.75" x14ac:dyDescent="0.2"/>
    <row r="299" s="16" customFormat="1" ht="12.75" x14ac:dyDescent="0.2"/>
    <row r="300" s="16" customFormat="1" ht="12.75" x14ac:dyDescent="0.2"/>
    <row r="301" s="16" customFormat="1" ht="12.75" x14ac:dyDescent="0.2"/>
    <row r="302" s="16" customFormat="1" ht="12.75" x14ac:dyDescent="0.2"/>
    <row r="303" s="16" customFormat="1" ht="12.75" x14ac:dyDescent="0.2"/>
    <row r="304" s="16" customFormat="1" ht="12.75" x14ac:dyDescent="0.2"/>
    <row r="305" s="16" customFormat="1" ht="12.75" x14ac:dyDescent="0.2"/>
    <row r="306" s="16" customFormat="1" ht="12.75" x14ac:dyDescent="0.2"/>
    <row r="307" s="16" customFormat="1" ht="12.75" x14ac:dyDescent="0.2"/>
    <row r="308" s="16" customFormat="1" ht="12.75" x14ac:dyDescent="0.2"/>
    <row r="309" s="16" customFormat="1" ht="12.75" x14ac:dyDescent="0.2"/>
    <row r="310" s="16" customFormat="1" ht="12.75" x14ac:dyDescent="0.2"/>
    <row r="311" s="16" customFormat="1" ht="12.75" x14ac:dyDescent="0.2"/>
    <row r="312" s="16" customFormat="1" ht="12.75" x14ac:dyDescent="0.2"/>
    <row r="313" s="16" customFormat="1" ht="12.75" x14ac:dyDescent="0.2"/>
    <row r="314" s="16" customFormat="1" ht="12.75" x14ac:dyDescent="0.2"/>
    <row r="315" s="16" customFormat="1" ht="12.75" x14ac:dyDescent="0.2"/>
    <row r="316" s="16" customFormat="1" ht="12.75" x14ac:dyDescent="0.2"/>
    <row r="317" s="16" customFormat="1" ht="12.75" x14ac:dyDescent="0.2"/>
    <row r="318" s="16" customFormat="1" ht="12.75" x14ac:dyDescent="0.2"/>
    <row r="319" s="16" customFormat="1" ht="12.75" x14ac:dyDescent="0.2"/>
    <row r="320" s="16" customFormat="1" ht="12.75" x14ac:dyDescent="0.2"/>
    <row r="321" s="16" customFormat="1" ht="12.75" x14ac:dyDescent="0.2"/>
    <row r="322" s="16" customFormat="1" ht="12.75" x14ac:dyDescent="0.2"/>
    <row r="323" s="16" customFormat="1" ht="12.75" x14ac:dyDescent="0.2"/>
    <row r="324" s="16" customFormat="1" ht="12.75" x14ac:dyDescent="0.2"/>
    <row r="325" s="16" customFormat="1" ht="12.75" x14ac:dyDescent="0.2"/>
    <row r="326" s="16" customFormat="1" ht="12.75" x14ac:dyDescent="0.2"/>
    <row r="327" s="16" customFormat="1" ht="12.75" x14ac:dyDescent="0.2"/>
    <row r="328" s="16" customFormat="1" ht="12.75" x14ac:dyDescent="0.2"/>
    <row r="329" s="16" customFormat="1" ht="12.75" x14ac:dyDescent="0.2"/>
    <row r="330" s="16" customFormat="1" ht="12.75" x14ac:dyDescent="0.2"/>
    <row r="331" s="16" customFormat="1" ht="12.75" x14ac:dyDescent="0.2"/>
    <row r="332" s="16" customFormat="1" ht="12.75" x14ac:dyDescent="0.2"/>
    <row r="333" s="16" customFormat="1" ht="12.75" x14ac:dyDescent="0.2"/>
    <row r="334" s="16" customFormat="1" ht="12.75" x14ac:dyDescent="0.2"/>
    <row r="335" s="16" customFormat="1" ht="12.75" x14ac:dyDescent="0.2"/>
    <row r="336" s="16" customFormat="1" ht="12.75" x14ac:dyDescent="0.2"/>
    <row r="337" s="16" customFormat="1" ht="12.75" x14ac:dyDescent="0.2"/>
    <row r="338" s="16" customFormat="1" ht="12.75" x14ac:dyDescent="0.2"/>
    <row r="339" s="16" customFormat="1" ht="12.75" x14ac:dyDescent="0.2"/>
    <row r="340" s="16" customFormat="1" ht="12.75" x14ac:dyDescent="0.2"/>
    <row r="341" s="16" customFormat="1" ht="12.75" x14ac:dyDescent="0.2"/>
    <row r="342" s="16" customFormat="1" ht="12.75" x14ac:dyDescent="0.2"/>
    <row r="343" s="16" customFormat="1" ht="12.75" x14ac:dyDescent="0.2"/>
    <row r="344" s="16" customFormat="1" ht="12.75" x14ac:dyDescent="0.2"/>
    <row r="345" s="16" customFormat="1" ht="12.75" x14ac:dyDescent="0.2"/>
    <row r="346" s="16" customFormat="1" ht="12.75" x14ac:dyDescent="0.2"/>
    <row r="347" s="16" customFormat="1" ht="12.75" x14ac:dyDescent="0.2"/>
    <row r="348" s="16" customFormat="1" ht="12.75" x14ac:dyDescent="0.2"/>
    <row r="349" s="16" customFormat="1" ht="12.75" x14ac:dyDescent="0.2"/>
    <row r="350" s="16" customFormat="1" ht="12.75" x14ac:dyDescent="0.2"/>
    <row r="351" s="16" customFormat="1" ht="12.75" x14ac:dyDescent="0.2"/>
    <row r="352" s="16" customFormat="1" ht="12.75" x14ac:dyDescent="0.2"/>
    <row r="353" s="16" customFormat="1" ht="12.75" x14ac:dyDescent="0.2"/>
    <row r="354" s="16" customFormat="1" ht="12.75" x14ac:dyDescent="0.2"/>
    <row r="355" s="16" customFormat="1" ht="12.75" x14ac:dyDescent="0.2"/>
    <row r="356" s="16" customFormat="1" ht="12.75" x14ac:dyDescent="0.2"/>
    <row r="357" s="16" customFormat="1" ht="12.75" x14ac:dyDescent="0.2"/>
    <row r="358" s="16" customFormat="1" ht="12.75" x14ac:dyDescent="0.2"/>
    <row r="359" s="16" customFormat="1" ht="12.75" x14ac:dyDescent="0.2"/>
    <row r="360" s="16" customFormat="1" ht="12.75" x14ac:dyDescent="0.2"/>
    <row r="361" s="16" customFormat="1" ht="12.75" x14ac:dyDescent="0.2"/>
    <row r="362" s="16" customFormat="1" ht="12.75" x14ac:dyDescent="0.2"/>
    <row r="363" s="16" customFormat="1" ht="12.75" x14ac:dyDescent="0.2"/>
    <row r="364" s="16" customFormat="1" ht="12.75" x14ac:dyDescent="0.2"/>
    <row r="365" s="16" customFormat="1" ht="12.75" x14ac:dyDescent="0.2"/>
    <row r="366" s="16" customFormat="1" ht="12.75" x14ac:dyDescent="0.2"/>
    <row r="367" s="16" customFormat="1" ht="12.75" x14ac:dyDescent="0.2"/>
    <row r="368" s="16" customFormat="1" ht="12.75" x14ac:dyDescent="0.2"/>
    <row r="369" s="16" customFormat="1" ht="12.75" x14ac:dyDescent="0.2"/>
    <row r="370" s="16" customFormat="1" ht="12.75" x14ac:dyDescent="0.2"/>
    <row r="371" s="16" customFormat="1" ht="12.75" x14ac:dyDescent="0.2"/>
    <row r="372" s="16" customFormat="1" ht="12.75" x14ac:dyDescent="0.2"/>
    <row r="373" s="16" customFormat="1" ht="12.75" x14ac:dyDescent="0.2"/>
    <row r="374" s="16" customFormat="1" ht="12.75" x14ac:dyDescent="0.2"/>
    <row r="375" s="16" customFormat="1" ht="12.75" x14ac:dyDescent="0.2"/>
    <row r="376" s="16" customFormat="1" ht="12.75" x14ac:dyDescent="0.2"/>
    <row r="377" s="16" customFormat="1" ht="12.75" x14ac:dyDescent="0.2"/>
    <row r="378" s="16" customFormat="1" ht="12.75" x14ac:dyDescent="0.2"/>
    <row r="379" s="16" customFormat="1" ht="12.75" x14ac:dyDescent="0.2"/>
    <row r="380" s="16" customFormat="1" ht="12.75" x14ac:dyDescent="0.2"/>
    <row r="381" s="16" customFormat="1" ht="12.75" x14ac:dyDescent="0.2"/>
    <row r="382" s="16" customFormat="1" ht="12.75" x14ac:dyDescent="0.2"/>
    <row r="383" s="16" customFormat="1" ht="12.75" x14ac:dyDescent="0.2"/>
    <row r="384" s="16" customFormat="1" ht="12.75" x14ac:dyDescent="0.2"/>
    <row r="385" s="16" customFormat="1" ht="12.75" x14ac:dyDescent="0.2"/>
    <row r="386" s="16" customFormat="1" ht="12.75" x14ac:dyDescent="0.2"/>
    <row r="387" s="16" customFormat="1" ht="12.75" x14ac:dyDescent="0.2"/>
    <row r="388" s="16" customFormat="1" ht="12.75" x14ac:dyDescent="0.2"/>
    <row r="389" s="16" customFormat="1" ht="12.75" x14ac:dyDescent="0.2"/>
    <row r="390" s="16" customFormat="1" ht="12.75" x14ac:dyDescent="0.2"/>
    <row r="391" s="16" customFormat="1" ht="12.75" x14ac:dyDescent="0.2"/>
    <row r="392" s="16" customFormat="1" ht="12.75" x14ac:dyDescent="0.2"/>
    <row r="393" s="16" customFormat="1" ht="12.75" x14ac:dyDescent="0.2"/>
    <row r="394" s="16" customFormat="1" ht="12.75" x14ac:dyDescent="0.2"/>
    <row r="395" s="16" customFormat="1" ht="12.75" x14ac:dyDescent="0.2"/>
    <row r="396" s="16" customFormat="1" ht="12.75" x14ac:dyDescent="0.2"/>
    <row r="397" s="16" customFormat="1" ht="12.75" x14ac:dyDescent="0.2"/>
    <row r="398" s="16" customFormat="1" ht="12.75" x14ac:dyDescent="0.2"/>
    <row r="399" s="16" customFormat="1" ht="12.75" x14ac:dyDescent="0.2"/>
    <row r="400" s="16" customFormat="1" ht="12.75" x14ac:dyDescent="0.2"/>
    <row r="401" s="16" customFormat="1" ht="12.75" x14ac:dyDescent="0.2"/>
    <row r="402" s="16" customFormat="1" ht="12.75" x14ac:dyDescent="0.2"/>
    <row r="403" s="16" customFormat="1" ht="12.75" x14ac:dyDescent="0.2"/>
    <row r="404" s="16" customFormat="1" ht="12.75" x14ac:dyDescent="0.2"/>
    <row r="405" s="16" customFormat="1" ht="12.75" x14ac:dyDescent="0.2"/>
    <row r="406" s="16" customFormat="1" ht="12.75" x14ac:dyDescent="0.2"/>
    <row r="407" s="16" customFormat="1" ht="12.75" x14ac:dyDescent="0.2"/>
    <row r="408" s="16" customFormat="1" ht="12.75" x14ac:dyDescent="0.2"/>
    <row r="409" s="16" customFormat="1" ht="12.75" x14ac:dyDescent="0.2"/>
    <row r="410" s="16" customFormat="1" ht="12.75" x14ac:dyDescent="0.2"/>
    <row r="411" s="16" customFormat="1" ht="12.75" x14ac:dyDescent="0.2"/>
  </sheetData>
  <mergeCells count="46">
    <mergeCell ref="A24:Y24"/>
    <mergeCell ref="A25:Y25"/>
    <mergeCell ref="A26:Y26"/>
    <mergeCell ref="A27:Y27"/>
    <mergeCell ref="B22:B23"/>
    <mergeCell ref="A22:A23"/>
    <mergeCell ref="E22:Y23"/>
    <mergeCell ref="X1:Y1"/>
    <mergeCell ref="B18:B19"/>
    <mergeCell ref="A18:A19"/>
    <mergeCell ref="C20:E20"/>
    <mergeCell ref="M11:T11"/>
    <mergeCell ref="M12:Q12"/>
    <mergeCell ref="U13:U15"/>
    <mergeCell ref="V13:V15"/>
    <mergeCell ref="W13:W15"/>
    <mergeCell ref="A2:Y2"/>
    <mergeCell ref="A3:Y3"/>
    <mergeCell ref="A4:Y4"/>
    <mergeCell ref="B20:B21"/>
    <mergeCell ref="A20:A21"/>
    <mergeCell ref="F13:F15"/>
    <mergeCell ref="A11:A15"/>
    <mergeCell ref="U20:Y21"/>
    <mergeCell ref="A17:Y17"/>
    <mergeCell ref="C18:E18"/>
    <mergeCell ref="U11:Y11"/>
    <mergeCell ref="F11:L11"/>
    <mergeCell ref="G13:I14"/>
    <mergeCell ref="M13:M15"/>
    <mergeCell ref="A6:Y6"/>
    <mergeCell ref="A7:Y7"/>
    <mergeCell ref="A9:Y9"/>
    <mergeCell ref="R12:T14"/>
    <mergeCell ref="O14:Q14"/>
    <mergeCell ref="F12:I12"/>
    <mergeCell ref="J12:L14"/>
    <mergeCell ref="N13:Q13"/>
    <mergeCell ref="N14:N15"/>
    <mergeCell ref="U12:W12"/>
    <mergeCell ref="X12:X15"/>
    <mergeCell ref="Y12:Y15"/>
    <mergeCell ref="D11:D15"/>
    <mergeCell ref="C11:C15"/>
    <mergeCell ref="B11:B15"/>
    <mergeCell ref="E11:E15"/>
  </mergeCells>
  <printOptions horizontalCentered="1"/>
  <pageMargins left="0.15748031496062992" right="0.15748031496062992" top="0.19685039370078741" bottom="0.19685039370078741" header="0" footer="0"/>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472"/>
  <sheetViews>
    <sheetView tabSelected="1" workbookViewId="0">
      <pane ySplit="17" topLeftCell="A76" activePane="bottomLeft" state="frozen"/>
      <selection pane="bottomLeft" activeCell="E65" sqref="E65"/>
    </sheetView>
  </sheetViews>
  <sheetFormatPr defaultColWidth="8.85546875" defaultRowHeight="15" x14ac:dyDescent="0.25"/>
  <cols>
    <col min="1" max="1" width="3.7109375" style="1" customWidth="1"/>
    <col min="2" max="2" width="15.5703125" style="1" customWidth="1"/>
    <col min="3" max="3" width="3.28515625" style="1" customWidth="1"/>
    <col min="4" max="4" width="12.28515625" style="1" customWidth="1"/>
    <col min="5" max="5" width="28.42578125" style="1" customWidth="1"/>
    <col min="6" max="6" width="8.140625" style="1" customWidth="1"/>
    <col min="7" max="7" width="8" style="1" customWidth="1"/>
    <col min="8" max="8" width="7.85546875" style="1" customWidth="1"/>
    <col min="9" max="9" width="8.28515625" style="1" customWidth="1"/>
    <col min="10" max="10" width="6.5703125" style="1" customWidth="1"/>
    <col min="11" max="12" width="4" style="1" customWidth="1"/>
    <col min="13" max="13" width="8" style="1" customWidth="1"/>
    <col min="14" max="14" width="8.42578125" style="1" customWidth="1"/>
    <col min="15" max="15" width="8.28515625" style="1" customWidth="1"/>
    <col min="16" max="16" width="8.140625" style="1" customWidth="1"/>
    <col min="17" max="17" width="7.85546875" style="1" customWidth="1"/>
    <col min="18" max="18" width="6.85546875" style="1" customWidth="1"/>
    <col min="19" max="20" width="6.42578125" style="1" customWidth="1"/>
    <col min="21" max="21" width="15.7109375" style="1" customWidth="1"/>
    <col min="22" max="22" width="7.42578125" style="1" bestFit="1" customWidth="1"/>
    <col min="23" max="23" width="6.42578125" style="1" bestFit="1" customWidth="1"/>
    <col min="24" max="24" width="9" style="1" customWidth="1"/>
    <col min="25" max="25" width="9.42578125" style="17" customWidth="1"/>
    <col min="26" max="16384" width="8.85546875" style="1"/>
  </cols>
  <sheetData>
    <row r="1" spans="1:25" x14ac:dyDescent="0.25">
      <c r="X1" s="111" t="s">
        <v>177</v>
      </c>
      <c r="Y1" s="111"/>
    </row>
    <row r="3" spans="1:25" x14ac:dyDescent="0.25">
      <c r="A3" s="136" t="s">
        <v>108</v>
      </c>
      <c r="B3" s="136"/>
      <c r="C3" s="136"/>
      <c r="D3" s="136"/>
      <c r="E3" s="136"/>
      <c r="F3" s="136"/>
      <c r="G3" s="136"/>
      <c r="H3" s="136"/>
      <c r="I3" s="136"/>
      <c r="J3" s="136"/>
      <c r="K3" s="136"/>
      <c r="L3" s="136"/>
      <c r="M3" s="136"/>
      <c r="N3" s="136"/>
      <c r="O3" s="136"/>
      <c r="P3" s="136"/>
      <c r="Q3" s="136"/>
      <c r="R3" s="136"/>
      <c r="S3" s="136"/>
      <c r="T3" s="136"/>
      <c r="U3" s="136"/>
      <c r="V3" s="136"/>
      <c r="W3" s="136"/>
      <c r="X3" s="136"/>
      <c r="Y3" s="136"/>
    </row>
    <row r="4" spans="1:25" ht="13.9" customHeight="1" x14ac:dyDescent="0.25">
      <c r="A4" s="136" t="s">
        <v>107</v>
      </c>
      <c r="B4" s="136"/>
      <c r="C4" s="136"/>
      <c r="D4" s="136"/>
      <c r="E4" s="136"/>
      <c r="F4" s="136"/>
      <c r="G4" s="136"/>
      <c r="H4" s="136"/>
      <c r="I4" s="136"/>
      <c r="J4" s="136"/>
      <c r="K4" s="136"/>
      <c r="L4" s="136"/>
      <c r="M4" s="136"/>
      <c r="N4" s="136"/>
      <c r="O4" s="136"/>
      <c r="P4" s="136"/>
      <c r="Q4" s="136"/>
      <c r="R4" s="136"/>
      <c r="S4" s="136"/>
      <c r="T4" s="136"/>
      <c r="U4" s="136"/>
      <c r="V4" s="136"/>
      <c r="W4" s="136"/>
      <c r="X4" s="136"/>
      <c r="Y4" s="136"/>
    </row>
    <row r="5" spans="1:25" ht="13.9" customHeight="1" x14ac:dyDescent="0.25">
      <c r="A5" s="136" t="s">
        <v>106</v>
      </c>
      <c r="B5" s="136"/>
      <c r="C5" s="136"/>
      <c r="D5" s="136"/>
      <c r="E5" s="136"/>
      <c r="F5" s="136"/>
      <c r="G5" s="136"/>
      <c r="H5" s="136"/>
      <c r="I5" s="136"/>
      <c r="J5" s="136"/>
      <c r="K5" s="136"/>
      <c r="L5" s="136"/>
      <c r="M5" s="136"/>
      <c r="N5" s="136"/>
      <c r="O5" s="136"/>
      <c r="P5" s="136"/>
      <c r="Q5" s="136"/>
      <c r="R5" s="136"/>
      <c r="S5" s="136"/>
      <c r="T5" s="136"/>
      <c r="U5" s="136"/>
      <c r="V5" s="136"/>
      <c r="W5" s="136"/>
      <c r="X5" s="136"/>
      <c r="Y5" s="136"/>
    </row>
    <row r="7" spans="1:25" ht="13.9" customHeight="1" x14ac:dyDescent="0.25">
      <c r="A7" s="124" t="s">
        <v>81</v>
      </c>
      <c r="B7" s="124"/>
      <c r="C7" s="124"/>
      <c r="D7" s="124"/>
      <c r="E7" s="124"/>
      <c r="F7" s="124"/>
      <c r="G7" s="124"/>
      <c r="H7" s="124"/>
      <c r="I7" s="124"/>
      <c r="J7" s="124"/>
      <c r="K7" s="124"/>
      <c r="L7" s="124"/>
      <c r="M7" s="124"/>
      <c r="N7" s="124"/>
      <c r="O7" s="124"/>
      <c r="P7" s="124"/>
      <c r="Q7" s="124"/>
      <c r="R7" s="124"/>
      <c r="S7" s="124"/>
      <c r="T7" s="124"/>
      <c r="U7" s="124"/>
      <c r="V7" s="124"/>
      <c r="W7" s="124"/>
      <c r="X7" s="124"/>
      <c r="Y7" s="124"/>
    </row>
    <row r="8" spans="1:25" ht="13.9" customHeight="1" x14ac:dyDescent="0.25">
      <c r="A8" s="136" t="s">
        <v>70</v>
      </c>
      <c r="B8" s="136"/>
      <c r="C8" s="136"/>
      <c r="D8" s="136"/>
      <c r="E8" s="136"/>
      <c r="F8" s="136"/>
      <c r="G8" s="136"/>
      <c r="H8" s="136"/>
      <c r="I8" s="136"/>
      <c r="J8" s="136"/>
      <c r="K8" s="136"/>
      <c r="L8" s="136"/>
      <c r="M8" s="136"/>
      <c r="N8" s="136"/>
      <c r="O8" s="136"/>
      <c r="P8" s="136"/>
      <c r="Q8" s="136"/>
      <c r="R8" s="136"/>
      <c r="S8" s="136"/>
      <c r="T8" s="136"/>
      <c r="U8" s="136"/>
      <c r="V8" s="136"/>
      <c r="W8" s="136"/>
      <c r="X8" s="136"/>
      <c r="Y8" s="136"/>
    </row>
    <row r="10" spans="1:25" ht="13.9" customHeight="1" x14ac:dyDescent="0.25">
      <c r="A10" s="136" t="s">
        <v>136</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row>
    <row r="12" spans="1:25" s="2" customFormat="1" ht="10.15" customHeight="1" x14ac:dyDescent="0.2">
      <c r="A12" s="167" t="s">
        <v>104</v>
      </c>
      <c r="B12" s="167" t="s">
        <v>105</v>
      </c>
      <c r="C12" s="167" t="s">
        <v>104</v>
      </c>
      <c r="D12" s="167" t="s">
        <v>103</v>
      </c>
      <c r="E12" s="167" t="s">
        <v>102</v>
      </c>
      <c r="F12" s="167" t="s">
        <v>101</v>
      </c>
      <c r="G12" s="167"/>
      <c r="H12" s="167"/>
      <c r="I12" s="167"/>
      <c r="J12" s="167"/>
      <c r="K12" s="167"/>
      <c r="L12" s="167"/>
      <c r="M12" s="167" t="s">
        <v>100</v>
      </c>
      <c r="N12" s="167"/>
      <c r="O12" s="167"/>
      <c r="P12" s="167"/>
      <c r="Q12" s="167"/>
      <c r="R12" s="167"/>
      <c r="S12" s="167"/>
      <c r="T12" s="167"/>
      <c r="U12" s="167" t="s">
        <v>99</v>
      </c>
      <c r="V12" s="167"/>
      <c r="W12" s="167"/>
      <c r="X12" s="167"/>
      <c r="Y12" s="167"/>
    </row>
    <row r="13" spans="1:25" s="2" customFormat="1" ht="27.6" customHeight="1" x14ac:dyDescent="0.2">
      <c r="A13" s="167"/>
      <c r="B13" s="167"/>
      <c r="C13" s="167"/>
      <c r="D13" s="167"/>
      <c r="E13" s="167"/>
      <c r="F13" s="167" t="s">
        <v>98</v>
      </c>
      <c r="G13" s="167"/>
      <c r="H13" s="167"/>
      <c r="I13" s="167"/>
      <c r="J13" s="167" t="s">
        <v>97</v>
      </c>
      <c r="K13" s="167"/>
      <c r="L13" s="167"/>
      <c r="M13" s="167" t="s">
        <v>98</v>
      </c>
      <c r="N13" s="167"/>
      <c r="O13" s="167"/>
      <c r="P13" s="167"/>
      <c r="Q13" s="167"/>
      <c r="R13" s="167" t="s">
        <v>146</v>
      </c>
      <c r="S13" s="167"/>
      <c r="T13" s="167"/>
      <c r="U13" s="167" t="s">
        <v>111</v>
      </c>
      <c r="V13" s="167"/>
      <c r="W13" s="167"/>
      <c r="X13" s="167" t="s">
        <v>96</v>
      </c>
      <c r="Y13" s="167" t="s">
        <v>95</v>
      </c>
    </row>
    <row r="14" spans="1:25" s="2" customFormat="1" ht="14.45" customHeight="1" x14ac:dyDescent="0.2">
      <c r="A14" s="167"/>
      <c r="B14" s="167"/>
      <c r="C14" s="167"/>
      <c r="D14" s="167"/>
      <c r="E14" s="167"/>
      <c r="F14" s="168" t="s">
        <v>90</v>
      </c>
      <c r="G14" s="174" t="s">
        <v>89</v>
      </c>
      <c r="H14" s="175"/>
      <c r="I14" s="176"/>
      <c r="J14" s="167"/>
      <c r="K14" s="167"/>
      <c r="L14" s="167"/>
      <c r="M14" s="168" t="s">
        <v>112</v>
      </c>
      <c r="N14" s="171" t="s">
        <v>94</v>
      </c>
      <c r="O14" s="172"/>
      <c r="P14" s="172"/>
      <c r="Q14" s="173"/>
      <c r="R14" s="167"/>
      <c r="S14" s="167"/>
      <c r="T14" s="167"/>
      <c r="U14" s="168" t="s">
        <v>93</v>
      </c>
      <c r="V14" s="168" t="s">
        <v>92</v>
      </c>
      <c r="W14" s="168" t="s">
        <v>91</v>
      </c>
      <c r="X14" s="167"/>
      <c r="Y14" s="167"/>
    </row>
    <row r="15" spans="1:25" s="2" customFormat="1" ht="15.6" customHeight="1" x14ac:dyDescent="0.2">
      <c r="A15" s="167"/>
      <c r="B15" s="167"/>
      <c r="C15" s="167"/>
      <c r="D15" s="167"/>
      <c r="E15" s="167"/>
      <c r="F15" s="169"/>
      <c r="G15" s="177"/>
      <c r="H15" s="178"/>
      <c r="I15" s="179"/>
      <c r="J15" s="167"/>
      <c r="K15" s="167"/>
      <c r="L15" s="167"/>
      <c r="M15" s="169"/>
      <c r="N15" s="169" t="s">
        <v>90</v>
      </c>
      <c r="O15" s="170" t="s">
        <v>89</v>
      </c>
      <c r="P15" s="170"/>
      <c r="Q15" s="170"/>
      <c r="R15" s="167"/>
      <c r="S15" s="167"/>
      <c r="T15" s="167"/>
      <c r="U15" s="169"/>
      <c r="V15" s="169"/>
      <c r="W15" s="169"/>
      <c r="X15" s="167"/>
      <c r="Y15" s="167"/>
    </row>
    <row r="16" spans="1:25" s="4" customFormat="1" ht="11.25" x14ac:dyDescent="0.25">
      <c r="A16" s="167"/>
      <c r="B16" s="167"/>
      <c r="C16" s="167"/>
      <c r="D16" s="167"/>
      <c r="E16" s="167"/>
      <c r="F16" s="170"/>
      <c r="G16" s="3" t="s">
        <v>113</v>
      </c>
      <c r="H16" s="3" t="s">
        <v>114</v>
      </c>
      <c r="I16" s="3" t="s">
        <v>115</v>
      </c>
      <c r="J16" s="3" t="s">
        <v>113</v>
      </c>
      <c r="K16" s="3" t="s">
        <v>114</v>
      </c>
      <c r="L16" s="3" t="s">
        <v>115</v>
      </c>
      <c r="M16" s="170"/>
      <c r="N16" s="170"/>
      <c r="O16" s="3" t="s">
        <v>113</v>
      </c>
      <c r="P16" s="3" t="s">
        <v>114</v>
      </c>
      <c r="Q16" s="3" t="s">
        <v>115</v>
      </c>
      <c r="R16" s="3" t="s">
        <v>113</v>
      </c>
      <c r="S16" s="3" t="s">
        <v>114</v>
      </c>
      <c r="T16" s="3" t="s">
        <v>115</v>
      </c>
      <c r="U16" s="170"/>
      <c r="V16" s="170"/>
      <c r="W16" s="170"/>
      <c r="X16" s="167"/>
      <c r="Y16" s="167"/>
    </row>
    <row r="17" spans="1:25" s="2" customFormat="1" ht="10.15" x14ac:dyDescent="0.2">
      <c r="A17" s="3">
        <v>1</v>
      </c>
      <c r="B17" s="3">
        <v>2</v>
      </c>
      <c r="C17" s="3">
        <v>3</v>
      </c>
      <c r="D17" s="3">
        <v>4</v>
      </c>
      <c r="E17" s="3">
        <v>5</v>
      </c>
      <c r="F17" s="3">
        <v>6</v>
      </c>
      <c r="G17" s="3">
        <v>7</v>
      </c>
      <c r="H17" s="3">
        <v>8</v>
      </c>
      <c r="I17" s="3">
        <v>9</v>
      </c>
      <c r="J17" s="3">
        <v>10</v>
      </c>
      <c r="K17" s="3">
        <v>11</v>
      </c>
      <c r="L17" s="3">
        <v>12</v>
      </c>
      <c r="M17" s="3">
        <v>13</v>
      </c>
      <c r="N17" s="3">
        <v>14</v>
      </c>
      <c r="O17" s="3">
        <v>15</v>
      </c>
      <c r="P17" s="3">
        <v>16</v>
      </c>
      <c r="Q17" s="3">
        <v>17</v>
      </c>
      <c r="R17" s="3">
        <v>18</v>
      </c>
      <c r="S17" s="3">
        <v>19</v>
      </c>
      <c r="T17" s="3">
        <v>20</v>
      </c>
      <c r="U17" s="3">
        <v>21</v>
      </c>
      <c r="V17" s="3">
        <v>22</v>
      </c>
      <c r="W17" s="3">
        <v>23</v>
      </c>
      <c r="X17" s="3">
        <v>24</v>
      </c>
      <c r="Y17" s="3">
        <v>25</v>
      </c>
    </row>
    <row r="18" spans="1:25" s="2" customFormat="1" ht="11.25" x14ac:dyDescent="0.2">
      <c r="A18" s="164" t="str">
        <f>'[1]Свод показат. (для оценки) 2017'!A72:F72</f>
        <v>Подпрограмма 7 «Обеспечение жильем молодых семей в Оренбургской области на 2014 - 2020 годы»</v>
      </c>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6"/>
    </row>
    <row r="19" spans="1:25" s="2" customFormat="1" ht="15" customHeight="1" x14ac:dyDescent="0.2">
      <c r="A19" s="153">
        <v>1</v>
      </c>
      <c r="B19" s="150" t="s">
        <v>143</v>
      </c>
      <c r="C19" s="161" t="s">
        <v>144</v>
      </c>
      <c r="D19" s="162"/>
      <c r="E19" s="163"/>
      <c r="F19" s="61">
        <f>SUM(F20:F57)</f>
        <v>302663.89999999997</v>
      </c>
      <c r="G19" s="61">
        <f t="shared" ref="G19:Q19" si="0">SUM(G20:G57)</f>
        <v>97224.099999999991</v>
      </c>
      <c r="H19" s="61">
        <f t="shared" si="0"/>
        <v>121011.90000000001</v>
      </c>
      <c r="I19" s="61">
        <f t="shared" si="0"/>
        <v>84427.900000000009</v>
      </c>
      <c r="J19" s="61">
        <f>G19/F19*100</f>
        <v>32.122793633466031</v>
      </c>
      <c r="K19" s="61">
        <f>H19/F19*100</f>
        <v>39.982270763047737</v>
      </c>
      <c r="L19" s="61">
        <f>I19/F19*100</f>
        <v>27.89493560348625</v>
      </c>
      <c r="M19" s="61">
        <f>SUM(M20:M57)</f>
        <v>101973.97379000002</v>
      </c>
      <c r="N19" s="61">
        <f t="shared" si="0"/>
        <v>130204.42129000003</v>
      </c>
      <c r="O19" s="61">
        <f t="shared" si="0"/>
        <v>42331.533517400399</v>
      </c>
      <c r="P19" s="61">
        <f t="shared" si="0"/>
        <v>52688.758330599616</v>
      </c>
      <c r="Q19" s="61">
        <f t="shared" si="0"/>
        <v>35184.129442000005</v>
      </c>
      <c r="R19" s="61">
        <f>O19/N19*100</f>
        <v>32.511594535731447</v>
      </c>
      <c r="S19" s="61">
        <f>P19/N19*100</f>
        <v>40.466182183819761</v>
      </c>
      <c r="T19" s="61">
        <f>Q19/N19*100</f>
        <v>27.022223280448788</v>
      </c>
      <c r="U19" s="159" t="s">
        <v>144</v>
      </c>
      <c r="V19" s="160"/>
      <c r="W19" s="62">
        <f>SUM(W20:W57)</f>
        <v>381</v>
      </c>
      <c r="X19" s="62">
        <f>SUM(X20:X57)</f>
        <v>158</v>
      </c>
      <c r="Y19" s="63"/>
    </row>
    <row r="20" spans="1:25" s="2" customFormat="1" ht="32.25" customHeight="1" x14ac:dyDescent="0.2">
      <c r="A20" s="154"/>
      <c r="B20" s="151"/>
      <c r="C20" s="5">
        <f>'[2]Табл. 13'!C16</f>
        <v>1</v>
      </c>
      <c r="D20" s="6" t="str">
        <f>'[2]Табл. 13'!D16</f>
        <v>Абдулинский г/о</v>
      </c>
      <c r="E20" s="7" t="str">
        <f>'[2]Табл. 13'!E16</f>
        <v>№ 53704000-1-2018-001 от 07.03.2018</v>
      </c>
      <c r="F20" s="8">
        <f>G20+H20+I20</f>
        <v>9448.8999999999978</v>
      </c>
      <c r="G20" s="8">
        <f>'[2]Табл. 13'!G16</f>
        <v>3035.5033500000004</v>
      </c>
      <c r="H20" s="8">
        <f>'[2]Табл. 13'!H16</f>
        <v>3778.196649999999</v>
      </c>
      <c r="I20" s="8">
        <f>'[2]Табл. 13'!I16</f>
        <v>2635.2</v>
      </c>
      <c r="J20" s="8">
        <f>G20/F20*100</f>
        <v>32.125468043899303</v>
      </c>
      <c r="K20" s="8">
        <f>H20/F20*100</f>
        <v>39.985571336346027</v>
      </c>
      <c r="L20" s="8">
        <f>I20/F20*100</f>
        <v>27.888960619754684</v>
      </c>
      <c r="M20" s="9">
        <v>3154.4994799999999</v>
      </c>
      <c r="N20" s="9">
        <f>O20+P20+Q20</f>
        <v>4374.5</v>
      </c>
      <c r="O20" s="9">
        <f>'[2]Табл. 13'!O16</f>
        <v>1405.3297500000001</v>
      </c>
      <c r="P20" s="9">
        <f>'[2]Табл. 13'!P16</f>
        <v>1749.1702499999999</v>
      </c>
      <c r="Q20" s="9">
        <f>'[2]Табл. 13'!Q16</f>
        <v>1220</v>
      </c>
      <c r="R20" s="9">
        <f>O20/N20*100</f>
        <v>32.125494342210544</v>
      </c>
      <c r="S20" s="9">
        <f>P20/N20*100</f>
        <v>39.985604069036455</v>
      </c>
      <c r="T20" s="9">
        <f>Q20/N20*100</f>
        <v>27.888901588753001</v>
      </c>
      <c r="U20" s="6" t="s">
        <v>109</v>
      </c>
      <c r="V20" s="10" t="str">
        <f>'[2]Табл. 13'!V16</f>
        <v>шт</v>
      </c>
      <c r="W20" s="11">
        <f>'[2]Табл. 13'!W16</f>
        <v>11</v>
      </c>
      <c r="X20" s="11">
        <f>'[2]Табл. 13'!X16</f>
        <v>5</v>
      </c>
      <c r="Y20" s="12" t="str">
        <f>'[2]Табл. 13'!Y16</f>
        <v>Срок дейсвия свидетельств до 01.10.2018</v>
      </c>
    </row>
    <row r="21" spans="1:25" s="2" customFormat="1" ht="21" customHeight="1" x14ac:dyDescent="0.2">
      <c r="A21" s="154"/>
      <c r="B21" s="151"/>
      <c r="C21" s="5">
        <f>'[2]Табл. 13'!C17</f>
        <v>2</v>
      </c>
      <c r="D21" s="6" t="str">
        <f>'[2]Табл. 13'!D17</f>
        <v>Адамовский район</v>
      </c>
      <c r="E21" s="6" t="str">
        <f>'[2]Табл. 13'!E17</f>
        <v>№ 53604000-1-2018-001 от 07.03.2018</v>
      </c>
      <c r="F21" s="8">
        <f t="shared" ref="F21:F57" si="1">G21+H21+I21</f>
        <v>16021.600000000002</v>
      </c>
      <c r="G21" s="8">
        <f>'[2]Табл. 13'!G17</f>
        <v>4943.3570999999974</v>
      </c>
      <c r="H21" s="8">
        <f>'[2]Табл. 13'!H17</f>
        <v>6152.8429000000051</v>
      </c>
      <c r="I21" s="8">
        <f>'[2]Табл. 13'!I17</f>
        <v>4925.3999999999996</v>
      </c>
      <c r="J21" s="8">
        <f t="shared" ref="J21:J57" si="2">G21/F21*100</f>
        <v>30.854328531482476</v>
      </c>
      <c r="K21" s="8">
        <f t="shared" ref="K21:K84" si="3">H21/F21*100</f>
        <v>38.403423503270609</v>
      </c>
      <c r="L21" s="8">
        <f t="shared" ref="L21:L56" si="4">I21/F21*100</f>
        <v>30.742247965246911</v>
      </c>
      <c r="M21" s="9">
        <v>2251.6</v>
      </c>
      <c r="N21" s="9">
        <f t="shared" ref="N21:N57" si="5">O21+P21+Q21</f>
        <v>2205.9</v>
      </c>
      <c r="O21" s="9">
        <f>'[2]Табл. 13'!O17</f>
        <v>680.67944999999997</v>
      </c>
      <c r="P21" s="9">
        <f>'[2]Табл. 13'!P17</f>
        <v>847.22055</v>
      </c>
      <c r="Q21" s="9">
        <f>'[2]Табл. 13'!Q17</f>
        <v>678</v>
      </c>
      <c r="R21" s="9">
        <f t="shared" ref="R21:R57" si="6">O21/N21*100</f>
        <v>30.857221542227659</v>
      </c>
      <c r="S21" s="9">
        <f t="shared" ref="S21:S83" si="7">P21/N21*100</f>
        <v>38.407024343805247</v>
      </c>
      <c r="T21" s="9">
        <f t="shared" ref="T21:T83" si="8">Q21/N21*100</f>
        <v>30.735754113967083</v>
      </c>
      <c r="U21" s="6" t="s">
        <v>109</v>
      </c>
      <c r="V21" s="10" t="str">
        <f>'[2]Табл. 13'!V17</f>
        <v>шт</v>
      </c>
      <c r="W21" s="11">
        <f>'[2]Табл. 13'!W17</f>
        <v>33</v>
      </c>
      <c r="X21" s="11">
        <f>'[2]Табл. 13'!X17</f>
        <v>4</v>
      </c>
      <c r="Y21" s="12" t="str">
        <f>'[2]Табл. 13'!Y17</f>
        <v>Срок дейсвия свидетельств до 01.10.2018</v>
      </c>
    </row>
    <row r="22" spans="1:25" s="2" customFormat="1" ht="29.25" x14ac:dyDescent="0.2">
      <c r="A22" s="154"/>
      <c r="B22" s="151"/>
      <c r="C22" s="5">
        <f>'[2]Табл. 13'!C18</f>
        <v>3</v>
      </c>
      <c r="D22" s="6" t="str">
        <f>'[2]Табл. 13'!D18</f>
        <v>Акбулакский район</v>
      </c>
      <c r="E22" s="6" t="str">
        <f>'[2]Табл. 13'!E18</f>
        <v>№ 53605000-1-2018-001 от 07.03.2018</v>
      </c>
      <c r="F22" s="8">
        <f t="shared" si="1"/>
        <v>7582.4</v>
      </c>
      <c r="G22" s="8">
        <f>'[2]Табл. 13'!G18</f>
        <v>2629.0291499999994</v>
      </c>
      <c r="H22" s="8">
        <f>'[2]Табл. 13'!H18</f>
        <v>3272.2708500000003</v>
      </c>
      <c r="I22" s="8">
        <f>'[2]Табл. 13'!I18</f>
        <v>1681.1</v>
      </c>
      <c r="J22" s="8">
        <f t="shared" si="2"/>
        <v>34.672783683266509</v>
      </c>
      <c r="K22" s="8">
        <f t="shared" si="3"/>
        <v>43.156135920025328</v>
      </c>
      <c r="L22" s="8">
        <f t="shared" si="4"/>
        <v>22.171080396708163</v>
      </c>
      <c r="M22" s="9">
        <v>3335.5</v>
      </c>
      <c r="N22" s="9">
        <f t="shared" si="5"/>
        <v>4285.7</v>
      </c>
      <c r="O22" s="9">
        <f>'[2]Табл. 13'!O18</f>
        <v>1485.96525</v>
      </c>
      <c r="P22" s="9">
        <f>'[2]Табл. 13'!P18</f>
        <v>1849.53475</v>
      </c>
      <c r="Q22" s="9">
        <f>'[2]Табл. 13'!Q18</f>
        <v>950.2</v>
      </c>
      <c r="R22" s="9">
        <f t="shared" si="6"/>
        <v>34.672638075460256</v>
      </c>
      <c r="S22" s="9">
        <f t="shared" si="7"/>
        <v>43.155954686515621</v>
      </c>
      <c r="T22" s="9">
        <f t="shared" si="8"/>
        <v>22.17140723802413</v>
      </c>
      <c r="U22" s="6" t="s">
        <v>109</v>
      </c>
      <c r="V22" s="10" t="str">
        <f>'[2]Табл. 13'!V18</f>
        <v>шт</v>
      </c>
      <c r="W22" s="11">
        <f>'[2]Табл. 13'!W18</f>
        <v>9</v>
      </c>
      <c r="X22" s="11">
        <f>'[2]Табл. 13'!X18</f>
        <v>5</v>
      </c>
      <c r="Y22" s="12" t="str">
        <f>'[2]Табл. 13'!Y18</f>
        <v>Срок дейсвия свидетельств до 01.10.2018</v>
      </c>
    </row>
    <row r="23" spans="1:25" s="2" customFormat="1" ht="29.25" x14ac:dyDescent="0.2">
      <c r="A23" s="154"/>
      <c r="B23" s="151"/>
      <c r="C23" s="5">
        <f>'[2]Табл. 13'!C19</f>
        <v>4</v>
      </c>
      <c r="D23" s="6" t="str">
        <f>'[2]Табл. 13'!D19</f>
        <v>Александровский район</v>
      </c>
      <c r="E23" s="6" t="str">
        <f>'[2]Табл. 13'!E19</f>
        <v>№ 53606000-1-2018-001 от 07.03.2018</v>
      </c>
      <c r="F23" s="8">
        <f t="shared" si="1"/>
        <v>6771.7999999999993</v>
      </c>
      <c r="G23" s="8">
        <f>'[2]Табл. 13'!G19</f>
        <v>2347.9186500000001</v>
      </c>
      <c r="H23" s="8">
        <f>'[2]Табл. 13'!H19</f>
        <v>2922.3813499999997</v>
      </c>
      <c r="I23" s="8">
        <f>'[2]Табл. 13'!I19</f>
        <v>1501.5</v>
      </c>
      <c r="J23" s="8">
        <f t="shared" si="2"/>
        <v>34.672002274136865</v>
      </c>
      <c r="K23" s="8">
        <f t="shared" si="3"/>
        <v>43.155163324374612</v>
      </c>
      <c r="L23" s="8">
        <f t="shared" si="4"/>
        <v>22.172834401488529</v>
      </c>
      <c r="M23" s="9">
        <v>3162.2</v>
      </c>
      <c r="N23" s="9">
        <f t="shared" si="5"/>
        <v>3095.7000000000003</v>
      </c>
      <c r="O23" s="9">
        <f>'[2]Табл. 13'!O19</f>
        <v>1073.3431499999999</v>
      </c>
      <c r="P23" s="9">
        <f>'[2]Табл. 13'!P19</f>
        <v>1335.95685</v>
      </c>
      <c r="Q23" s="9">
        <f>'[2]Табл. 13'!Q19</f>
        <v>686.4</v>
      </c>
      <c r="R23" s="9">
        <f t="shared" si="6"/>
        <v>34.672066091675546</v>
      </c>
      <c r="S23" s="9">
        <f t="shared" si="7"/>
        <v>43.155242756081016</v>
      </c>
      <c r="T23" s="9">
        <f t="shared" si="8"/>
        <v>22.172691152243431</v>
      </c>
      <c r="U23" s="6" t="s">
        <v>109</v>
      </c>
      <c r="V23" s="10" t="str">
        <f>'[2]Табл. 13'!V19</f>
        <v>шт</v>
      </c>
      <c r="W23" s="11">
        <f>'[2]Табл. 13'!W19</f>
        <v>7</v>
      </c>
      <c r="X23" s="11">
        <f>'[2]Табл. 13'!X19</f>
        <v>3</v>
      </c>
      <c r="Y23" s="12" t="str">
        <f>'[2]Табл. 13'!Y19</f>
        <v>Срок дейсвия свидетельств до 01.10.2018</v>
      </c>
    </row>
    <row r="24" spans="1:25" s="2" customFormat="1" ht="29.25" x14ac:dyDescent="0.2">
      <c r="A24" s="154"/>
      <c r="B24" s="151"/>
      <c r="C24" s="5">
        <f>'[2]Табл. 13'!C20</f>
        <v>5</v>
      </c>
      <c r="D24" s="6" t="str">
        <f>'[2]Табл. 13'!D20</f>
        <v>Асекеевский район</v>
      </c>
      <c r="E24" s="6" t="str">
        <f>'[2]Табл. 13'!E20</f>
        <v>№ 53607000-1-2018-001 от 07.03.2018</v>
      </c>
      <c r="F24" s="8">
        <f t="shared" si="1"/>
        <v>2515.1999999999998</v>
      </c>
      <c r="G24" s="8">
        <f>'[2]Табл. 13'!G20</f>
        <v>776.06100000000004</v>
      </c>
      <c r="H24" s="8">
        <f>'[2]Табл. 13'!H20</f>
        <v>965.93899999999996</v>
      </c>
      <c r="I24" s="8">
        <f>'[2]Табл. 13'!I20</f>
        <v>773.2</v>
      </c>
      <c r="J24" s="8">
        <f t="shared" si="2"/>
        <v>30.85484255725191</v>
      </c>
      <c r="K24" s="8">
        <f t="shared" si="3"/>
        <v>38.4040632951654</v>
      </c>
      <c r="L24" s="8">
        <f t="shared" si="4"/>
        <v>30.741094147582704</v>
      </c>
      <c r="M24" s="9">
        <v>1512.3</v>
      </c>
      <c r="N24" s="9">
        <f t="shared" si="5"/>
        <v>2183.6</v>
      </c>
      <c r="O24" s="9">
        <f>'[2]Табл. 13'!O20</f>
        <v>673.72964999999999</v>
      </c>
      <c r="P24" s="9">
        <f>'[2]Табл. 13'!P20</f>
        <v>838.57034999999996</v>
      </c>
      <c r="Q24" s="9">
        <f>'[2]Табл. 13'!Q20</f>
        <v>671.3</v>
      </c>
      <c r="R24" s="9">
        <f t="shared" si="6"/>
        <v>30.854078127862245</v>
      </c>
      <c r="S24" s="9">
        <f t="shared" si="7"/>
        <v>38.403111833669165</v>
      </c>
      <c r="T24" s="9">
        <f t="shared" si="8"/>
        <v>30.742810038468583</v>
      </c>
      <c r="U24" s="6" t="s">
        <v>109</v>
      </c>
      <c r="V24" s="10" t="str">
        <f>'[2]Табл. 13'!V20</f>
        <v>шт</v>
      </c>
      <c r="W24" s="11">
        <f>'[2]Табл. 13'!W20</f>
        <v>3</v>
      </c>
      <c r="X24" s="11">
        <f>'[2]Табл. 13'!X20</f>
        <v>3</v>
      </c>
      <c r="Y24" s="12" t="str">
        <f>'[2]Табл. 13'!Y20</f>
        <v>Срок дейсвия свидетельств до 01.10.2018</v>
      </c>
    </row>
    <row r="25" spans="1:25" s="2" customFormat="1" ht="29.25" x14ac:dyDescent="0.2">
      <c r="A25" s="154"/>
      <c r="B25" s="151"/>
      <c r="C25" s="5">
        <f>'[2]Табл. 13'!C21</f>
        <v>6</v>
      </c>
      <c r="D25" s="6" t="str">
        <f>'[2]Табл. 13'!D21</f>
        <v>Беляевский район</v>
      </c>
      <c r="E25" s="7" t="str">
        <f>'[2]Табл. 13'!E21</f>
        <v>№ 53610000-1-2018-001 от 07.03.2018</v>
      </c>
      <c r="F25" s="8">
        <f t="shared" si="1"/>
        <v>4643.5</v>
      </c>
      <c r="G25" s="8">
        <f>'[2]Табл. 13'!G21</f>
        <v>1462.2201</v>
      </c>
      <c r="H25" s="8">
        <f>'[2]Табл. 13'!H21</f>
        <v>1819.9798999999998</v>
      </c>
      <c r="I25" s="8">
        <f>'[2]Табл. 13'!I21</f>
        <v>1361.3</v>
      </c>
      <c r="J25" s="8">
        <f t="shared" si="2"/>
        <v>31.489611284591362</v>
      </c>
      <c r="K25" s="8">
        <f t="shared" si="3"/>
        <v>39.194140195972857</v>
      </c>
      <c r="L25" s="8">
        <f t="shared" si="4"/>
        <v>29.316248519435767</v>
      </c>
      <c r="M25" s="9">
        <v>1367.6</v>
      </c>
      <c r="N25" s="9">
        <f t="shared" si="5"/>
        <v>1934.8</v>
      </c>
      <c r="O25" s="9">
        <f>'[2]Табл. 13'!O21</f>
        <v>609.26580000000001</v>
      </c>
      <c r="P25" s="9">
        <f>'[2]Табл. 13'!P21</f>
        <v>758.33420000000001</v>
      </c>
      <c r="Q25" s="9">
        <f>'[2]Табл. 13'!Q21</f>
        <v>567.20000000000005</v>
      </c>
      <c r="R25" s="9">
        <f t="shared" si="6"/>
        <v>31.489859416994005</v>
      </c>
      <c r="S25" s="9">
        <f t="shared" si="7"/>
        <v>39.194449038660331</v>
      </c>
      <c r="T25" s="9">
        <f t="shared" si="8"/>
        <v>29.315691544345672</v>
      </c>
      <c r="U25" s="6" t="s">
        <v>109</v>
      </c>
      <c r="V25" s="10" t="str">
        <f>'[2]Табл. 13'!V21</f>
        <v>шт</v>
      </c>
      <c r="W25" s="11">
        <f>'[2]Табл. 13'!W21</f>
        <v>5</v>
      </c>
      <c r="X25" s="11">
        <f>'[2]Табл. 13'!X21</f>
        <v>2</v>
      </c>
      <c r="Y25" s="12" t="str">
        <f>'[2]Табл. 13'!Y21</f>
        <v>Срок дейсвия свидетельств до 01.10.2018</v>
      </c>
    </row>
    <row r="26" spans="1:25" s="2" customFormat="1" ht="29.25" x14ac:dyDescent="0.2">
      <c r="A26" s="154"/>
      <c r="B26" s="151"/>
      <c r="C26" s="5">
        <f>'[2]Табл. 13'!C22</f>
        <v>7</v>
      </c>
      <c r="D26" s="6" t="str">
        <f>'[2]Табл. 13'!D22</f>
        <v>Бугурусланский район</v>
      </c>
      <c r="E26" s="6" t="str">
        <f>'[2]Табл. 13'!E22</f>
        <v>№ 53611000-1-2018-001от 07.03.2018</v>
      </c>
      <c r="F26" s="8">
        <f t="shared" si="1"/>
        <v>7719.6000000000013</v>
      </c>
      <c r="G26" s="8">
        <f>'[2]Табл. 13'!G22</f>
        <v>2676.6976499999996</v>
      </c>
      <c r="H26" s="8">
        <f>'[2]Табл. 13'!H22</f>
        <v>3331.602350000001</v>
      </c>
      <c r="I26" s="8">
        <f>'[2]Табл. 13'!I22</f>
        <v>1711.3</v>
      </c>
      <c r="J26" s="8">
        <f t="shared" si="2"/>
        <v>34.674045935022527</v>
      </c>
      <c r="K26" s="8">
        <f t="shared" si="3"/>
        <v>43.157707005544331</v>
      </c>
      <c r="L26" s="8">
        <f t="shared" si="4"/>
        <v>22.168247059433128</v>
      </c>
      <c r="M26" s="9">
        <v>3267.7</v>
      </c>
      <c r="N26" s="9">
        <f t="shared" si="5"/>
        <v>4198.3999999999996</v>
      </c>
      <c r="O26" s="9">
        <f>'[2]Табл. 13'!O22</f>
        <v>1455.76035</v>
      </c>
      <c r="P26" s="9">
        <f>'[2]Табл. 13'!P22</f>
        <v>1811.9396499999998</v>
      </c>
      <c r="Q26" s="9">
        <f>'[2]Табл. 13'!Q22</f>
        <v>930.7</v>
      </c>
      <c r="R26" s="9">
        <f t="shared" si="6"/>
        <v>34.674169921875006</v>
      </c>
      <c r="S26" s="9">
        <f t="shared" si="7"/>
        <v>43.157861328124994</v>
      </c>
      <c r="T26" s="9">
        <f t="shared" si="8"/>
        <v>22.167968750000004</v>
      </c>
      <c r="U26" s="6" t="s">
        <v>109</v>
      </c>
      <c r="V26" s="10" t="str">
        <f>'[2]Табл. 13'!V22</f>
        <v>шт</v>
      </c>
      <c r="W26" s="11">
        <f>'[2]Табл. 13'!W22</f>
        <v>13</v>
      </c>
      <c r="X26" s="11">
        <f>'[2]Табл. 13'!X22</f>
        <v>7</v>
      </c>
      <c r="Y26" s="12" t="str">
        <f>'[2]Табл. 13'!Y22</f>
        <v>Срок дейсвия свидетельств до 01.10.2018</v>
      </c>
    </row>
    <row r="27" spans="1:25" s="2" customFormat="1" ht="29.25" x14ac:dyDescent="0.2">
      <c r="A27" s="154"/>
      <c r="B27" s="151"/>
      <c r="C27" s="5">
        <f>'[2]Табл. 13'!C23</f>
        <v>8</v>
      </c>
      <c r="D27" s="6" t="str">
        <f>'[2]Табл. 13'!D23</f>
        <v>Бузулукский район</v>
      </c>
      <c r="E27" s="6" t="str">
        <f>'[2]Табл. 13'!E23</f>
        <v>№ 53612000-1-2018-001 от 07.03.2018</v>
      </c>
      <c r="F27" s="8">
        <f t="shared" si="1"/>
        <v>4837</v>
      </c>
      <c r="G27" s="8">
        <f>'[2]Табл. 13'!G23</f>
        <v>1553.904</v>
      </c>
      <c r="H27" s="8">
        <f>'[2]Табл. 13'!H23</f>
        <v>1934.096</v>
      </c>
      <c r="I27" s="8">
        <f>'[2]Табл. 13'!I23</f>
        <v>1349</v>
      </c>
      <c r="J27" s="8">
        <f t="shared" si="2"/>
        <v>32.125366962993589</v>
      </c>
      <c r="K27" s="8">
        <f t="shared" si="3"/>
        <v>39.985445524085179</v>
      </c>
      <c r="L27" s="8">
        <f t="shared" si="4"/>
        <v>27.889187512921232</v>
      </c>
      <c r="M27" s="9">
        <v>1395.2</v>
      </c>
      <c r="N27" s="9">
        <f t="shared" si="5"/>
        <v>1934.8000000000002</v>
      </c>
      <c r="O27" s="9">
        <f>'[2]Табл. 13'!O23</f>
        <v>621.5616</v>
      </c>
      <c r="P27" s="9">
        <f>'[2]Табл. 13'!P23</f>
        <v>773.63840000000005</v>
      </c>
      <c r="Q27" s="9">
        <f>'[2]Табл. 13'!Q23</f>
        <v>539.6</v>
      </c>
      <c r="R27" s="9">
        <f t="shared" si="6"/>
        <v>32.125366962993589</v>
      </c>
      <c r="S27" s="9">
        <f t="shared" si="7"/>
        <v>39.985445524085179</v>
      </c>
      <c r="T27" s="9">
        <f t="shared" si="8"/>
        <v>27.889187512921232</v>
      </c>
      <c r="U27" s="6" t="s">
        <v>109</v>
      </c>
      <c r="V27" s="10" t="str">
        <f>'[2]Табл. 13'!V23</f>
        <v>шт</v>
      </c>
      <c r="W27" s="11">
        <f>'[2]Табл. 13'!W23</f>
        <v>5</v>
      </c>
      <c r="X27" s="11">
        <f>'[2]Табл. 13'!X23</f>
        <v>2</v>
      </c>
      <c r="Y27" s="12" t="str">
        <f>'[2]Табл. 13'!Y23</f>
        <v>Срок дейсвия свидетельств до 01.10.2018</v>
      </c>
    </row>
    <row r="28" spans="1:25" s="2" customFormat="1" ht="29.25" x14ac:dyDescent="0.2">
      <c r="A28" s="154"/>
      <c r="B28" s="151"/>
      <c r="C28" s="5">
        <f>'[2]Табл. 13'!C24</f>
        <v>9</v>
      </c>
      <c r="D28" s="6" t="str">
        <f>'[2]Табл. 13'!D24</f>
        <v>г. Бугуруслан</v>
      </c>
      <c r="E28" s="6" t="str">
        <f>'[2]Табл. 13'!E24</f>
        <v>№ 53708000-1-2018-001 от 07.03.2018</v>
      </c>
      <c r="F28" s="8">
        <f t="shared" si="1"/>
        <v>5417.4</v>
      </c>
      <c r="G28" s="8">
        <f>'[2]Табл. 13'!G24</f>
        <v>1533.5891999999997</v>
      </c>
      <c r="H28" s="8">
        <f>'[2]Табл. 13'!H24</f>
        <v>1908.8108000000002</v>
      </c>
      <c r="I28" s="8">
        <f>'[2]Табл. 13'!I24</f>
        <v>1975</v>
      </c>
      <c r="J28" s="8">
        <f t="shared" si="2"/>
        <v>28.308583453317087</v>
      </c>
      <c r="K28" s="8">
        <f t="shared" si="3"/>
        <v>35.234813748292545</v>
      </c>
      <c r="L28" s="8">
        <f t="shared" si="4"/>
        <v>36.456602798390378</v>
      </c>
      <c r="M28" s="9">
        <v>0</v>
      </c>
      <c r="N28" s="9">
        <f t="shared" si="5"/>
        <v>0</v>
      </c>
      <c r="O28" s="9">
        <f>'[2]Табл. 13'!O24</f>
        <v>0</v>
      </c>
      <c r="P28" s="9">
        <f>'[2]Табл. 13'!P24</f>
        <v>0</v>
      </c>
      <c r="Q28" s="9">
        <f>'[2]Табл. 13'!Q24</f>
        <v>0</v>
      </c>
      <c r="R28" s="9">
        <v>0</v>
      </c>
      <c r="S28" s="9">
        <v>0</v>
      </c>
      <c r="T28" s="9">
        <v>0</v>
      </c>
      <c r="U28" s="6" t="s">
        <v>109</v>
      </c>
      <c r="V28" s="10" t="str">
        <f>'[2]Табл. 13'!V24</f>
        <v>шт</v>
      </c>
      <c r="W28" s="11">
        <f>'[2]Табл. 13'!W24</f>
        <v>6</v>
      </c>
      <c r="X28" s="11">
        <f>'[2]Табл. 13'!X24</f>
        <v>0</v>
      </c>
      <c r="Y28" s="12" t="str">
        <f>'[2]Табл. 13'!Y24</f>
        <v>Срок дейсвия свидетельств до 01.10.2018</v>
      </c>
    </row>
    <row r="29" spans="1:25" s="2" customFormat="1" ht="29.25" x14ac:dyDescent="0.2">
      <c r="A29" s="154"/>
      <c r="B29" s="151"/>
      <c r="C29" s="5">
        <f>'[2]Табл. 13'!C25</f>
        <v>10</v>
      </c>
      <c r="D29" s="6" t="str">
        <f>'[2]Табл. 13'!D25</f>
        <v>г. Бузулук</v>
      </c>
      <c r="E29" s="7" t="str">
        <f>'[2]Табл. 13'!E25</f>
        <v>№ 53712000-1-2018-001 от 07.03.2018</v>
      </c>
      <c r="F29" s="8">
        <f t="shared" si="1"/>
        <v>5997.9</v>
      </c>
      <c r="G29" s="8">
        <f>'[2]Табл. 13'!G25</f>
        <v>1659.7547999999997</v>
      </c>
      <c r="H29" s="8">
        <f>'[2]Табл. 13'!H25</f>
        <v>2065.8452000000002</v>
      </c>
      <c r="I29" s="8">
        <f>'[2]Табл. 13'!I25</f>
        <v>2272.3000000000002</v>
      </c>
      <c r="J29" s="8">
        <f t="shared" si="2"/>
        <v>27.672265292852494</v>
      </c>
      <c r="K29" s="8">
        <f t="shared" si="3"/>
        <v>34.442808316244026</v>
      </c>
      <c r="L29" s="8">
        <f t="shared" si="4"/>
        <v>37.884926390903487</v>
      </c>
      <c r="M29" s="9">
        <v>0</v>
      </c>
      <c r="N29" s="9">
        <f t="shared" si="5"/>
        <v>0</v>
      </c>
      <c r="O29" s="9">
        <f>'[2]Табл. 13'!O25</f>
        <v>0</v>
      </c>
      <c r="P29" s="9">
        <f>'[2]Табл. 13'!P25</f>
        <v>0</v>
      </c>
      <c r="Q29" s="9">
        <f>'[2]Табл. 13'!Q25</f>
        <v>0</v>
      </c>
      <c r="R29" s="9">
        <v>0</v>
      </c>
      <c r="S29" s="9">
        <v>0</v>
      </c>
      <c r="T29" s="9">
        <v>0</v>
      </c>
      <c r="U29" s="6" t="s">
        <v>109</v>
      </c>
      <c r="V29" s="10" t="str">
        <f>'[2]Табл. 13'!V25</f>
        <v>шт</v>
      </c>
      <c r="W29" s="11">
        <f>'[2]Табл. 13'!W25</f>
        <v>6</v>
      </c>
      <c r="X29" s="11">
        <f>'[2]Табл. 13'!X25</f>
        <v>0</v>
      </c>
      <c r="Y29" s="12" t="str">
        <f>'[2]Табл. 13'!Y25</f>
        <v>Срок дейсвия свидетельств до 01.10.2018</v>
      </c>
    </row>
    <row r="30" spans="1:25" s="2" customFormat="1" ht="29.25" x14ac:dyDescent="0.2">
      <c r="A30" s="154"/>
      <c r="B30" s="151"/>
      <c r="C30" s="5">
        <f>'[2]Табл. 13'!C26</f>
        <v>11</v>
      </c>
      <c r="D30" s="6" t="str">
        <f>'[2]Табл. 13'!D26</f>
        <v>г. Медногорск</v>
      </c>
      <c r="E30" s="6" t="str">
        <f>'[2]Табл. 13'!E26</f>
        <v>№ 53715000-1-2018-001 от 07.03.2018</v>
      </c>
      <c r="F30" s="8">
        <f t="shared" si="1"/>
        <v>3289.2</v>
      </c>
      <c r="G30" s="8">
        <f>'[2]Табл. 13'!G26</f>
        <v>1098.6030000000001</v>
      </c>
      <c r="H30" s="8">
        <f>'[2]Табл. 13'!H26</f>
        <v>1367.3969999999999</v>
      </c>
      <c r="I30" s="8">
        <f>'[2]Табл. 13'!I26</f>
        <v>823.2</v>
      </c>
      <c r="J30" s="8">
        <f t="shared" si="2"/>
        <v>33.400310105800806</v>
      </c>
      <c r="K30" s="8">
        <f t="shared" si="3"/>
        <v>41.572327617657791</v>
      </c>
      <c r="L30" s="8">
        <f t="shared" si="4"/>
        <v>25.02736227654141</v>
      </c>
      <c r="M30" s="9">
        <v>2466</v>
      </c>
      <c r="N30" s="9">
        <f t="shared" si="5"/>
        <v>3289.2</v>
      </c>
      <c r="O30" s="9">
        <f>'[2]Табл. 13'!O26</f>
        <v>1098.60257</v>
      </c>
      <c r="P30" s="9">
        <f>'[2]Табл. 13'!P26</f>
        <v>1367.3974300000002</v>
      </c>
      <c r="Q30" s="9">
        <f>'[2]Табл. 13'!Q26</f>
        <v>823.2</v>
      </c>
      <c r="R30" s="9">
        <f t="shared" si="6"/>
        <v>33.400297032713119</v>
      </c>
      <c r="S30" s="9">
        <f t="shared" si="7"/>
        <v>41.572340690745477</v>
      </c>
      <c r="T30" s="9">
        <f t="shared" si="8"/>
        <v>25.02736227654141</v>
      </c>
      <c r="U30" s="6" t="s">
        <v>109</v>
      </c>
      <c r="V30" s="10" t="str">
        <f>'[2]Табл. 13'!V26</f>
        <v>шт</v>
      </c>
      <c r="W30" s="11">
        <f>'[2]Табл. 13'!W26</f>
        <v>3</v>
      </c>
      <c r="X30" s="11">
        <f>'[2]Табл. 13'!X26</f>
        <v>3</v>
      </c>
      <c r="Y30" s="12" t="str">
        <f>'[2]Табл. 13'!Y26</f>
        <v>Срок дейсвия свидетельств до 01.10.2018</v>
      </c>
    </row>
    <row r="31" spans="1:25" s="2" customFormat="1" ht="29.25" x14ac:dyDescent="0.2">
      <c r="A31" s="154"/>
      <c r="B31" s="151"/>
      <c r="C31" s="5">
        <f>'[2]Табл. 13'!C27</f>
        <v>12</v>
      </c>
      <c r="D31" s="6" t="str">
        <f>'[2]Табл. 13'!D27</f>
        <v>г. Новотроицк</v>
      </c>
      <c r="E31" s="6" t="str">
        <f>'[2]Табл. 13'!E27</f>
        <v>№ 53720000-1-2018-001 от 07.03.2018</v>
      </c>
      <c r="F31" s="8">
        <f t="shared" si="1"/>
        <v>4024.3999999999996</v>
      </c>
      <c r="G31" s="8">
        <f>'[2]Табл. 13'!G27</f>
        <v>1190.4651000000001</v>
      </c>
      <c r="H31" s="8">
        <f>'[2]Табл. 13'!H27</f>
        <v>1481.7348999999999</v>
      </c>
      <c r="I31" s="8">
        <f>'[2]Табл. 13'!I27</f>
        <v>1352.2</v>
      </c>
      <c r="J31" s="8">
        <f t="shared" si="2"/>
        <v>29.581182288042946</v>
      </c>
      <c r="K31" s="8">
        <f t="shared" si="3"/>
        <v>36.818777954477689</v>
      </c>
      <c r="L31" s="8">
        <f t="shared" si="4"/>
        <v>33.600039757479379</v>
      </c>
      <c r="M31" s="9">
        <v>1952.76</v>
      </c>
      <c r="N31" s="9">
        <f t="shared" si="5"/>
        <v>2940.9</v>
      </c>
      <c r="O31" s="9">
        <f>'[2]Табл. 13'!O27</f>
        <v>869.95299</v>
      </c>
      <c r="P31" s="9">
        <f>'[2]Табл. 13'!P27</f>
        <v>1082.8034399999999</v>
      </c>
      <c r="Q31" s="9">
        <f>'[2]Табл. 13'!Q27</f>
        <v>988.14357000000007</v>
      </c>
      <c r="R31" s="9">
        <f t="shared" si="6"/>
        <v>29.581182291135367</v>
      </c>
      <c r="S31" s="9">
        <f t="shared" si="7"/>
        <v>36.818777925124955</v>
      </c>
      <c r="T31" s="9">
        <f t="shared" si="8"/>
        <v>33.600039783739675</v>
      </c>
      <c r="U31" s="6" t="s">
        <v>109</v>
      </c>
      <c r="V31" s="10" t="str">
        <f>'[2]Табл. 13'!V27</f>
        <v>шт</v>
      </c>
      <c r="W31" s="11">
        <f>'[2]Табл. 13'!W27</f>
        <v>4</v>
      </c>
      <c r="X31" s="11">
        <f>'[2]Табл. 13'!X27</f>
        <v>3</v>
      </c>
      <c r="Y31" s="12" t="str">
        <f>'[2]Табл. 13'!Y27</f>
        <v>Срок дейсвия свидетельств до 01.10.2018</v>
      </c>
    </row>
    <row r="32" spans="1:25" s="2" customFormat="1" ht="29.25" x14ac:dyDescent="0.2">
      <c r="A32" s="154"/>
      <c r="B32" s="151"/>
      <c r="C32" s="5">
        <f>'[2]Табл. 13'!C28</f>
        <v>13</v>
      </c>
      <c r="D32" s="6" t="str">
        <f>'[2]Табл. 13'!D28</f>
        <v>г. Оренбург</v>
      </c>
      <c r="E32" s="6" t="str">
        <f>'[2]Табл. 13'!E28</f>
        <v>№ 53701000-1-2018-001 от 07.03.2018</v>
      </c>
      <c r="F32" s="8">
        <f t="shared" si="1"/>
        <v>8513.2999999999993</v>
      </c>
      <c r="G32" s="8">
        <f>'[2]Табл. 13'!G28</f>
        <v>2355.8485500000002</v>
      </c>
      <c r="H32" s="8">
        <f>'[2]Табл. 13'!H28</f>
        <v>2932.2514500000002</v>
      </c>
      <c r="I32" s="8">
        <f>'[2]Табл. 13'!I28</f>
        <v>3225.2</v>
      </c>
      <c r="J32" s="8">
        <f t="shared" si="2"/>
        <v>27.672565867524934</v>
      </c>
      <c r="K32" s="8">
        <f t="shared" si="3"/>
        <v>34.443182432194334</v>
      </c>
      <c r="L32" s="8">
        <f t="shared" si="4"/>
        <v>37.884251700280743</v>
      </c>
      <c r="M32" s="9">
        <v>1562.4</v>
      </c>
      <c r="N32" s="9">
        <f t="shared" si="5"/>
        <v>2515.3000000000002</v>
      </c>
      <c r="O32" s="9">
        <f>'[2]Табл. 13'!O28</f>
        <v>696.04777999999999</v>
      </c>
      <c r="P32" s="9">
        <f>'[2]Табл. 13'!P28</f>
        <v>866.34964000000002</v>
      </c>
      <c r="Q32" s="9">
        <f>'[2]Табл. 13'!Q28</f>
        <v>952.90258000000006</v>
      </c>
      <c r="R32" s="9">
        <f t="shared" si="6"/>
        <v>27.67255516240607</v>
      </c>
      <c r="S32" s="9">
        <f t="shared" si="7"/>
        <v>34.443193257265534</v>
      </c>
      <c r="T32" s="9">
        <f t="shared" si="8"/>
        <v>37.884251580328389</v>
      </c>
      <c r="U32" s="6" t="s">
        <v>109</v>
      </c>
      <c r="V32" s="10" t="str">
        <f>'[2]Табл. 13'!V28</f>
        <v>шт</v>
      </c>
      <c r="W32" s="11">
        <f>'[2]Табл. 13'!W28</f>
        <v>7</v>
      </c>
      <c r="X32" s="11">
        <f>'[2]Табл. 13'!X28</f>
        <v>2</v>
      </c>
      <c r="Y32" s="12" t="str">
        <f>'[2]Табл. 13'!Y28</f>
        <v>Срок дейсвия свидетельств до 01.10.2018</v>
      </c>
    </row>
    <row r="33" spans="1:25" s="2" customFormat="1" ht="29.25" x14ac:dyDescent="0.2">
      <c r="A33" s="154"/>
      <c r="B33" s="151"/>
      <c r="C33" s="5">
        <f>'[2]Табл. 13'!C29</f>
        <v>14</v>
      </c>
      <c r="D33" s="6" t="str">
        <f>'[2]Табл. 13'!D29</f>
        <v>г. Орск</v>
      </c>
      <c r="E33" s="6" t="str">
        <f>'[2]Табл. 13'!E29</f>
        <v>№ 53723000-1-2018-001 от 07.03.2018</v>
      </c>
      <c r="F33" s="8">
        <f t="shared" si="1"/>
        <v>30218.699999999983</v>
      </c>
      <c r="G33" s="8">
        <f>'[2]Табл. 13'!G29</f>
        <v>9084.0188499999877</v>
      </c>
      <c r="H33" s="8">
        <f>'[2]Табл. 13'!H29</f>
        <v>11306.681149999997</v>
      </c>
      <c r="I33" s="8">
        <f>'[2]Табл. 13'!I29</f>
        <v>9828</v>
      </c>
      <c r="J33" s="8">
        <f t="shared" si="2"/>
        <v>30.060918735749691</v>
      </c>
      <c r="K33" s="8">
        <f t="shared" si="3"/>
        <v>37.416173263575217</v>
      </c>
      <c r="L33" s="8">
        <f t="shared" si="4"/>
        <v>32.522908000675102</v>
      </c>
      <c r="M33" s="9">
        <v>10510.31623</v>
      </c>
      <c r="N33" s="9">
        <f t="shared" si="5"/>
        <v>15361.025000000001</v>
      </c>
      <c r="O33" s="9">
        <f>'[2]Табл. 13'!O29</f>
        <v>4617.6826674003942</v>
      </c>
      <c r="P33" s="9">
        <f>'[2]Табл. 13'!P29</f>
        <v>5747.4903305996077</v>
      </c>
      <c r="Q33" s="9">
        <f>'[2]Табл. 13'!Q29</f>
        <v>4995.8520019999996</v>
      </c>
      <c r="R33" s="9">
        <f t="shared" si="6"/>
        <v>30.061032173311308</v>
      </c>
      <c r="S33" s="9">
        <f t="shared" si="7"/>
        <v>37.416059999899794</v>
      </c>
      <c r="T33" s="9">
        <f t="shared" si="8"/>
        <v>32.522907826788902</v>
      </c>
      <c r="U33" s="6" t="s">
        <v>109</v>
      </c>
      <c r="V33" s="10" t="str">
        <f>'[2]Табл. 13'!V29</f>
        <v>шт</v>
      </c>
      <c r="W33" s="11">
        <f>'[2]Табл. 13'!W29</f>
        <v>36</v>
      </c>
      <c r="X33" s="11">
        <f>'[2]Табл. 13'!X29</f>
        <v>20</v>
      </c>
      <c r="Y33" s="12" t="str">
        <f>'[2]Табл. 13'!Y29</f>
        <v>Срок дейсвия свидетельств до 01.10.2018</v>
      </c>
    </row>
    <row r="34" spans="1:25" s="2" customFormat="1" ht="29.25" x14ac:dyDescent="0.2">
      <c r="A34" s="154"/>
      <c r="B34" s="151"/>
      <c r="C34" s="5">
        <f>'[2]Табл. 13'!C30</f>
        <v>15</v>
      </c>
      <c r="D34" s="6" t="str">
        <f>'[2]Табл. 13'!D30</f>
        <v>Гайский г/о</v>
      </c>
      <c r="E34" s="6" t="str">
        <f>'[2]Табл. 13'!E30</f>
        <v>№ 53713000-1-2018-001 от 07.03.2018</v>
      </c>
      <c r="F34" s="8">
        <f t="shared" si="1"/>
        <v>4256.6000000000004</v>
      </c>
      <c r="G34" s="8">
        <f>'[2]Табл. 13'!G30</f>
        <v>1286.29215</v>
      </c>
      <c r="H34" s="8">
        <f>'[2]Табл. 13'!H30</f>
        <v>1601.0078500000002</v>
      </c>
      <c r="I34" s="8">
        <f>'[2]Табл. 13'!I30</f>
        <v>1369.3</v>
      </c>
      <c r="J34" s="8">
        <f t="shared" si="2"/>
        <v>30.218769675327721</v>
      </c>
      <c r="K34" s="8">
        <f t="shared" si="3"/>
        <v>37.612363153690744</v>
      </c>
      <c r="L34" s="8">
        <f t="shared" si="4"/>
        <v>32.168867170981528</v>
      </c>
      <c r="M34" s="9">
        <v>2231.1</v>
      </c>
      <c r="N34" s="9">
        <f t="shared" si="5"/>
        <v>3289.2</v>
      </c>
      <c r="O34" s="9">
        <f>'[2]Табл. 13'!O30</f>
        <v>993.95538999999997</v>
      </c>
      <c r="P34" s="9">
        <f>'[2]Табл. 13'!P30</f>
        <v>1237.1462300000001</v>
      </c>
      <c r="Q34" s="9">
        <f>'[2]Табл. 13'!Q30</f>
        <v>1058.0983799999999</v>
      </c>
      <c r="R34" s="9">
        <f t="shared" si="6"/>
        <v>30.218758056670314</v>
      </c>
      <c r="S34" s="9">
        <f t="shared" si="7"/>
        <v>37.612374741578506</v>
      </c>
      <c r="T34" s="9">
        <f t="shared" si="8"/>
        <v>32.168867201751183</v>
      </c>
      <c r="U34" s="6" t="s">
        <v>109</v>
      </c>
      <c r="V34" s="10" t="str">
        <f>'[2]Табл. 13'!V30</f>
        <v>шт</v>
      </c>
      <c r="W34" s="11">
        <f>'[2]Табл. 13'!W30</f>
        <v>4</v>
      </c>
      <c r="X34" s="11">
        <f>'[2]Табл. 13'!X30</f>
        <v>3</v>
      </c>
      <c r="Y34" s="12" t="str">
        <f>'[2]Табл. 13'!Y30</f>
        <v>Срок дейсвия свидетельств до 01.10.2018</v>
      </c>
    </row>
    <row r="35" spans="1:25" s="2" customFormat="1" ht="29.25" x14ac:dyDescent="0.2">
      <c r="A35" s="154"/>
      <c r="B35" s="151"/>
      <c r="C35" s="5">
        <f>'[2]Табл. 13'!C31</f>
        <v>16</v>
      </c>
      <c r="D35" s="6" t="str">
        <f>'[2]Табл. 13'!D31</f>
        <v>Грачёвский район</v>
      </c>
      <c r="E35" s="6" t="str">
        <f>'[2]Табл. 13'!E31</f>
        <v>№ 53615000-1-2018-001 от 07.03.2018</v>
      </c>
      <c r="F35" s="8">
        <f t="shared" si="1"/>
        <v>11995.7</v>
      </c>
      <c r="G35" s="8">
        <f>'[2]Табл. 13'!G31</f>
        <v>4159.1434500000005</v>
      </c>
      <c r="H35" s="8">
        <f>'[2]Табл. 13'!H31</f>
        <v>5176.7565499999992</v>
      </c>
      <c r="I35" s="8">
        <f>'[2]Табл. 13'!I31</f>
        <v>2659.8</v>
      </c>
      <c r="J35" s="8">
        <f t="shared" si="2"/>
        <v>34.67195286644381</v>
      </c>
      <c r="K35" s="8">
        <f t="shared" si="3"/>
        <v>43.155101828155082</v>
      </c>
      <c r="L35" s="8">
        <f t="shared" si="4"/>
        <v>22.1729453054011</v>
      </c>
      <c r="M35" s="9">
        <v>3829.1986000000002</v>
      </c>
      <c r="N35" s="9">
        <f t="shared" si="5"/>
        <v>4920.1562900000008</v>
      </c>
      <c r="O35" s="9">
        <f>'[2]Табл. 13'!O31</f>
        <v>1705.9086000000002</v>
      </c>
      <c r="P35" s="9">
        <f>'[2]Табл. 13'!P31</f>
        <v>2123.2914000000001</v>
      </c>
      <c r="Q35" s="9">
        <f>'[2]Табл. 13'!Q31</f>
        <v>1090.9562900000001</v>
      </c>
      <c r="R35" s="9">
        <f t="shared" si="6"/>
        <v>34.67183762977578</v>
      </c>
      <c r="S35" s="9">
        <f t="shared" si="7"/>
        <v>43.154958396656944</v>
      </c>
      <c r="T35" s="9">
        <f t="shared" si="8"/>
        <v>22.173203973567269</v>
      </c>
      <c r="U35" s="6" t="s">
        <v>109</v>
      </c>
      <c r="V35" s="10" t="str">
        <f>'[2]Табл. 13'!V31</f>
        <v>шт</v>
      </c>
      <c r="W35" s="11">
        <f>'[2]Табл. 13'!W31</f>
        <v>13</v>
      </c>
      <c r="X35" s="11">
        <f>'[2]Табл. 13'!X31</f>
        <v>7</v>
      </c>
      <c r="Y35" s="12" t="str">
        <f>'[2]Табл. 13'!Y31</f>
        <v>Срок дейсвия свидетельств до 01.10.2018</v>
      </c>
    </row>
    <row r="36" spans="1:25" s="2" customFormat="1" ht="29.25" x14ac:dyDescent="0.2">
      <c r="A36" s="154"/>
      <c r="B36" s="151"/>
      <c r="C36" s="5">
        <f>'[2]Табл. 13'!C32</f>
        <v>17</v>
      </c>
      <c r="D36" s="6" t="str">
        <f>'[2]Табл. 13'!D32</f>
        <v>Домбаровский район</v>
      </c>
      <c r="E36" s="6" t="str">
        <f>'[2]Табл. 13'!E32</f>
        <v>№ 53617000-1-2018-001 от 07.03.2018</v>
      </c>
      <c r="F36" s="8">
        <f>G36+H36+I36</f>
        <v>3366.8999999999996</v>
      </c>
      <c r="G36" s="8">
        <f>'[2]Табл. 13'!G32</f>
        <v>1124.5311000000002</v>
      </c>
      <c r="H36" s="8">
        <f>'[2]Табл. 13'!H32</f>
        <v>1399.6688999999999</v>
      </c>
      <c r="I36" s="8">
        <f>'[2]Табл. 13'!I32</f>
        <v>842.7</v>
      </c>
      <c r="J36" s="8">
        <f t="shared" si="2"/>
        <v>33.399599037690464</v>
      </c>
      <c r="K36" s="8">
        <f t="shared" si="3"/>
        <v>41.571442573287001</v>
      </c>
      <c r="L36" s="8">
        <f t="shared" si="4"/>
        <v>25.028958389022549</v>
      </c>
      <c r="M36" s="9">
        <v>435.20468</v>
      </c>
      <c r="N36" s="9">
        <f t="shared" si="5"/>
        <v>580.5</v>
      </c>
      <c r="O36" s="9">
        <f>'[2]Табл. 13'!O32</f>
        <v>193.88159999999999</v>
      </c>
      <c r="P36" s="9">
        <f>'[2]Табл. 13'!P32</f>
        <v>241.3184</v>
      </c>
      <c r="Q36" s="9">
        <f>'[2]Табл. 13'!Q32</f>
        <v>145.30000000000001</v>
      </c>
      <c r="R36" s="9">
        <f t="shared" si="6"/>
        <v>33.399069767441858</v>
      </c>
      <c r="S36" s="9">
        <f t="shared" si="7"/>
        <v>41.570783807062881</v>
      </c>
      <c r="T36" s="9">
        <f t="shared" si="8"/>
        <v>25.030146425495264</v>
      </c>
      <c r="U36" s="6" t="s">
        <v>109</v>
      </c>
      <c r="V36" s="10" t="str">
        <f>'[2]Табл. 13'!V32</f>
        <v>шт</v>
      </c>
      <c r="W36" s="11">
        <f>'[2]Табл. 13'!W32</f>
        <v>6</v>
      </c>
      <c r="X36" s="11">
        <f>'[2]Табл. 13'!X32</f>
        <v>1</v>
      </c>
      <c r="Y36" s="12" t="str">
        <f>'[2]Табл. 13'!Y32</f>
        <v>Срок дейсвия свидетельств до 01.10.2018</v>
      </c>
    </row>
    <row r="37" spans="1:25" s="2" customFormat="1" ht="29.25" x14ac:dyDescent="0.2">
      <c r="A37" s="154"/>
      <c r="B37" s="151"/>
      <c r="C37" s="5">
        <f>'[2]Табл. 13'!C33</f>
        <v>18</v>
      </c>
      <c r="D37" s="6" t="str">
        <f>'[2]Табл. 13'!D33</f>
        <v>Илекский район</v>
      </c>
      <c r="E37" s="6" t="str">
        <f>'[2]Табл. 13'!E33</f>
        <v>№ 53619000-1-2018-001 от 07.03.2018</v>
      </c>
      <c r="F37" s="8">
        <f t="shared" si="1"/>
        <v>9867.4000000000015</v>
      </c>
      <c r="G37" s="8">
        <f>'[2]Табл. 13'!G33</f>
        <v>3295.7199000000005</v>
      </c>
      <c r="H37" s="8">
        <f>'[2]Табл. 13'!H33</f>
        <v>4102.0801000000001</v>
      </c>
      <c r="I37" s="8">
        <f>'[2]Табл. 13'!I33</f>
        <v>2469.6</v>
      </c>
      <c r="J37" s="8">
        <f t="shared" si="2"/>
        <v>33.400084115369808</v>
      </c>
      <c r="K37" s="8">
        <f t="shared" si="3"/>
        <v>41.572046334394059</v>
      </c>
      <c r="L37" s="8">
        <f t="shared" si="4"/>
        <v>25.027869550236126</v>
      </c>
      <c r="M37" s="9">
        <v>3771.5031000000004</v>
      </c>
      <c r="N37" s="9">
        <f t="shared" si="5"/>
        <v>5030.5</v>
      </c>
      <c r="O37" s="9">
        <f>'[2]Табл. 13'!O33</f>
        <v>1680.20325</v>
      </c>
      <c r="P37" s="9">
        <f>'[2]Табл. 13'!P33</f>
        <v>2091.29675</v>
      </c>
      <c r="Q37" s="9">
        <f>'[2]Табл. 13'!Q33</f>
        <v>1259</v>
      </c>
      <c r="R37" s="9">
        <f t="shared" si="6"/>
        <v>33.400323029519932</v>
      </c>
      <c r="S37" s="9">
        <f t="shared" si="7"/>
        <v>41.572343703409203</v>
      </c>
      <c r="T37" s="9">
        <f t="shared" si="8"/>
        <v>25.027333267070865</v>
      </c>
      <c r="U37" s="6" t="s">
        <v>109</v>
      </c>
      <c r="V37" s="10" t="str">
        <f>'[2]Табл. 13'!V33</f>
        <v>шт</v>
      </c>
      <c r="W37" s="11">
        <f>'[2]Табл. 13'!W33</f>
        <v>11</v>
      </c>
      <c r="X37" s="11">
        <f>'[2]Табл. 13'!X33</f>
        <v>5</v>
      </c>
      <c r="Y37" s="12" t="str">
        <f>'[2]Табл. 13'!Y33</f>
        <v>Срок дейсвия свидетельств до 01.10.2018</v>
      </c>
    </row>
    <row r="38" spans="1:25" s="2" customFormat="1" ht="29.25" x14ac:dyDescent="0.2">
      <c r="A38" s="154"/>
      <c r="B38" s="151"/>
      <c r="C38" s="5">
        <f>'[2]Табл. 13'!C34</f>
        <v>19</v>
      </c>
      <c r="D38" s="6" t="str">
        <f>'[2]Табл. 13'!D34</f>
        <v>Красногвардейский район</v>
      </c>
      <c r="E38" s="7" t="str">
        <f>'[2]Табл. 13'!E34</f>
        <v>№ 53623000-1-2018-001 от 07.03.2018</v>
      </c>
      <c r="F38" s="8">
        <f t="shared" si="1"/>
        <v>8319.6000000000022</v>
      </c>
      <c r="G38" s="8">
        <f>'[2]Табл. 13'!G34</f>
        <v>2778.7171500000004</v>
      </c>
      <c r="H38" s="8">
        <f>'[2]Табл. 13'!H34</f>
        <v>3458.5828500000002</v>
      </c>
      <c r="I38" s="8">
        <f>'[2]Табл. 13'!I34</f>
        <v>2082.3000000000002</v>
      </c>
      <c r="J38" s="8">
        <f t="shared" si="2"/>
        <v>33.399648420597138</v>
      </c>
      <c r="K38" s="8">
        <f t="shared" si="3"/>
        <v>41.571504038655696</v>
      </c>
      <c r="L38" s="8">
        <f t="shared" si="4"/>
        <v>25.028847540747144</v>
      </c>
      <c r="M38" s="9">
        <v>2175.7988999999998</v>
      </c>
      <c r="N38" s="9">
        <f t="shared" si="5"/>
        <v>2902.2000000000003</v>
      </c>
      <c r="O38" s="9">
        <f>'[2]Табл. 13'!O34</f>
        <v>969.31852000000003</v>
      </c>
      <c r="P38" s="9">
        <f>'[2]Табл. 13'!P34</f>
        <v>1206.4814799999999</v>
      </c>
      <c r="Q38" s="9">
        <f>'[2]Табл. 13'!Q34</f>
        <v>726.4</v>
      </c>
      <c r="R38" s="9">
        <f t="shared" si="6"/>
        <v>33.399439046240779</v>
      </c>
      <c r="S38" s="9">
        <f t="shared" si="7"/>
        <v>41.571272827510157</v>
      </c>
      <c r="T38" s="9">
        <f t="shared" si="8"/>
        <v>25.02928812624905</v>
      </c>
      <c r="U38" s="6" t="s">
        <v>109</v>
      </c>
      <c r="V38" s="10" t="str">
        <f>'[2]Табл. 13'!V34</f>
        <v>шт</v>
      </c>
      <c r="W38" s="11">
        <f>'[2]Табл. 13'!W34</f>
        <v>9</v>
      </c>
      <c r="X38" s="11">
        <f>'[2]Табл. 13'!X34</f>
        <v>3</v>
      </c>
      <c r="Y38" s="12" t="str">
        <f>'[2]Табл. 13'!Y34</f>
        <v>Срок дейсвия свидетельств до 01.10.2018</v>
      </c>
    </row>
    <row r="39" spans="1:25" s="2" customFormat="1" ht="29.25" x14ac:dyDescent="0.2">
      <c r="A39" s="154"/>
      <c r="B39" s="151"/>
      <c r="C39" s="5">
        <f>'[2]Табл. 13'!C35</f>
        <v>20</v>
      </c>
      <c r="D39" s="6" t="str">
        <f>'[2]Табл. 13'!D35</f>
        <v>Кувандыкский г/о</v>
      </c>
      <c r="E39" s="6" t="str">
        <f>'[2]Табл. 13'!E35</f>
        <v>№ 53714000-1-2018-001 от 07.03.2018</v>
      </c>
      <c r="F39" s="8">
        <f t="shared" si="1"/>
        <v>11608.8</v>
      </c>
      <c r="G39" s="8">
        <f>'[2]Табл. 13'!G35</f>
        <v>3729.4586999999992</v>
      </c>
      <c r="H39" s="8">
        <f>'[2]Табл. 13'!H35</f>
        <v>4641.9413000000004</v>
      </c>
      <c r="I39" s="8">
        <f>'[2]Табл. 13'!I35</f>
        <v>3237.4</v>
      </c>
      <c r="J39" s="8">
        <f t="shared" si="2"/>
        <v>32.126134484184412</v>
      </c>
      <c r="K39" s="8">
        <f t="shared" si="3"/>
        <v>39.98640083385019</v>
      </c>
      <c r="L39" s="8">
        <f t="shared" si="4"/>
        <v>27.887464681965408</v>
      </c>
      <c r="M39" s="9">
        <v>5860</v>
      </c>
      <c r="N39" s="9">
        <f t="shared" si="5"/>
        <v>8126.1399999999994</v>
      </c>
      <c r="O39" s="9">
        <f>'[2]Табл. 13'!O35</f>
        <v>2610.6136499999998</v>
      </c>
      <c r="P39" s="9">
        <f>'[2]Табл. 13'!P35</f>
        <v>3249.3519300000003</v>
      </c>
      <c r="Q39" s="9">
        <f>'[2]Табл. 13'!Q35</f>
        <v>2266.1744199999998</v>
      </c>
      <c r="R39" s="9">
        <f t="shared" si="6"/>
        <v>32.126121996421425</v>
      </c>
      <c r="S39" s="9">
        <f t="shared" si="7"/>
        <v>39.986413352465014</v>
      </c>
      <c r="T39" s="9">
        <f t="shared" si="8"/>
        <v>27.887464651113568</v>
      </c>
      <c r="U39" s="6" t="s">
        <v>109</v>
      </c>
      <c r="V39" s="10" t="str">
        <f>'[2]Табл. 13'!V35</f>
        <v>шт</v>
      </c>
      <c r="W39" s="11">
        <f>'[2]Табл. 13'!W35</f>
        <v>12</v>
      </c>
      <c r="X39" s="11">
        <f>'[2]Табл. 13'!X35</f>
        <v>9</v>
      </c>
      <c r="Y39" s="12" t="str">
        <f>'[2]Табл. 13'!Y35</f>
        <v>Срок дейсвия свидетельств до 01.10.2018</v>
      </c>
    </row>
    <row r="40" spans="1:25" s="2" customFormat="1" ht="29.25" x14ac:dyDescent="0.2">
      <c r="A40" s="154"/>
      <c r="B40" s="151"/>
      <c r="C40" s="5">
        <f>'[2]Табл. 13'!C36</f>
        <v>21</v>
      </c>
      <c r="D40" s="6" t="str">
        <f>'[2]Табл. 13'!D36</f>
        <v>Курманаевский район</v>
      </c>
      <c r="E40" s="6" t="str">
        <f>'[2]Табл. 13'!E36</f>
        <v>№ 53625000-1-2018-001 от 07.03.2018</v>
      </c>
      <c r="F40" s="8">
        <f t="shared" si="1"/>
        <v>2128.3000000000002</v>
      </c>
      <c r="G40" s="8">
        <f>'[2]Табл. 13'!G36</f>
        <v>737.92619999999999</v>
      </c>
      <c r="H40" s="8">
        <f>'[2]Табл. 13'!H36</f>
        <v>918.4738000000001</v>
      </c>
      <c r="I40" s="8">
        <f>'[2]Табл. 13'!I36</f>
        <v>471.9</v>
      </c>
      <c r="J40" s="8">
        <f>G40/F40*100</f>
        <v>34.672095099375085</v>
      </c>
      <c r="K40" s="8">
        <f t="shared" si="3"/>
        <v>43.155278861062826</v>
      </c>
      <c r="L40" s="8">
        <f t="shared" si="4"/>
        <v>22.172626039562086</v>
      </c>
      <c r="M40" s="9">
        <v>1656.4</v>
      </c>
      <c r="N40" s="9">
        <f t="shared" si="5"/>
        <v>2128.3000000000002</v>
      </c>
      <c r="O40" s="9">
        <f>'[2]Табл. 13'!O36</f>
        <v>737.92619999999999</v>
      </c>
      <c r="P40" s="9">
        <f>'[2]Табл. 13'!P36</f>
        <v>918.4738000000001</v>
      </c>
      <c r="Q40" s="9">
        <f>'[2]Табл. 13'!Q36</f>
        <v>471.9</v>
      </c>
      <c r="R40" s="9">
        <f t="shared" si="6"/>
        <v>34.672095099375085</v>
      </c>
      <c r="S40" s="9">
        <f t="shared" si="7"/>
        <v>43.155278861062826</v>
      </c>
      <c r="T40" s="9">
        <f t="shared" si="8"/>
        <v>22.172626039562086</v>
      </c>
      <c r="U40" s="6" t="s">
        <v>109</v>
      </c>
      <c r="V40" s="10" t="str">
        <f>'[2]Табл. 13'!V36</f>
        <v>шт</v>
      </c>
      <c r="W40" s="11">
        <f>'[2]Табл. 13'!W36</f>
        <v>2</v>
      </c>
      <c r="X40" s="11">
        <f>'[2]Табл. 13'!X36</f>
        <v>2</v>
      </c>
      <c r="Y40" s="12" t="str">
        <f>'[2]Табл. 13'!Y36</f>
        <v>Срок дейсвия свидетельств до 01.10.2018</v>
      </c>
    </row>
    <row r="41" spans="1:25" s="2" customFormat="1" ht="29.25" x14ac:dyDescent="0.2">
      <c r="A41" s="154"/>
      <c r="B41" s="151"/>
      <c r="C41" s="5">
        <f>'[2]Табл. 13'!C37</f>
        <v>22</v>
      </c>
      <c r="D41" s="6" t="str">
        <f>'[2]Табл. 13'!D37</f>
        <v>Матвеевский район</v>
      </c>
      <c r="E41" s="6" t="str">
        <f>'[2]Табл. 13'!E37</f>
        <v>№ 53627000-1-2018-001 от 07.03.2018</v>
      </c>
      <c r="F41" s="8">
        <f t="shared" si="1"/>
        <v>1886.4</v>
      </c>
      <c r="G41" s="8">
        <f>'[2]Табл. 13'!G37</f>
        <v>485.99594999999999</v>
      </c>
      <c r="H41" s="8">
        <f>'[2]Табл. 13'!H37</f>
        <v>604.9040500000001</v>
      </c>
      <c r="I41" s="8">
        <f>'[2]Табл. 13'!I37</f>
        <v>795.5</v>
      </c>
      <c r="J41" s="8">
        <f t="shared" si="2"/>
        <v>25.763144083969465</v>
      </c>
      <c r="K41" s="8">
        <f>H41/F41*100</f>
        <v>32.066584499575917</v>
      </c>
      <c r="L41" s="8">
        <f t="shared" si="4"/>
        <v>42.170271416454618</v>
      </c>
      <c r="M41" s="9">
        <v>436.38313000000005</v>
      </c>
      <c r="N41" s="9">
        <f t="shared" si="5"/>
        <v>0</v>
      </c>
      <c r="O41" s="9">
        <f>'[2]Табл. 13'!O37</f>
        <v>0</v>
      </c>
      <c r="P41" s="9">
        <f>'[2]Табл. 13'!P37</f>
        <v>0</v>
      </c>
      <c r="Q41" s="9">
        <f>'[2]Табл. 13'!Q37</f>
        <v>0</v>
      </c>
      <c r="R41" s="9">
        <v>0</v>
      </c>
      <c r="S41" s="9">
        <v>0</v>
      </c>
      <c r="T41" s="9">
        <v>0</v>
      </c>
      <c r="U41" s="6" t="s">
        <v>109</v>
      </c>
      <c r="V41" s="10" t="str">
        <f>'[2]Табл. 13'!V37</f>
        <v>шт</v>
      </c>
      <c r="W41" s="11">
        <f>'[2]Табл. 13'!W37</f>
        <v>3</v>
      </c>
      <c r="X41" s="11">
        <f>'[2]Табл. 13'!X37</f>
        <v>0</v>
      </c>
      <c r="Y41" s="12" t="str">
        <f>'[2]Табл. 13'!Y37</f>
        <v>Срок дейсвия свидетельств до 01.10.2018</v>
      </c>
    </row>
    <row r="42" spans="1:25" s="2" customFormat="1" ht="29.25" x14ac:dyDescent="0.2">
      <c r="A42" s="154"/>
      <c r="B42" s="151"/>
      <c r="C42" s="5">
        <f>'[2]Табл. 13'!C38</f>
        <v>23</v>
      </c>
      <c r="D42" s="6" t="str">
        <f>'[2]Табл. 13'!D38</f>
        <v>Новоорский район</v>
      </c>
      <c r="E42" s="6" t="str">
        <f>'[2]Табл. 13'!E38</f>
        <v>№ 53630000-1-2018-001 от 07.03.2018</v>
      </c>
      <c r="F42" s="8">
        <f t="shared" si="1"/>
        <v>8126.1</v>
      </c>
      <c r="G42" s="8">
        <f>'[2]Табл. 13'!G38</f>
        <v>2662.4416500000002</v>
      </c>
      <c r="H42" s="8">
        <f>'[2]Табл. 13'!H38</f>
        <v>3313.85835</v>
      </c>
      <c r="I42" s="8">
        <f>'[2]Табл. 13'!I38</f>
        <v>2149.8000000000002</v>
      </c>
      <c r="J42" s="8">
        <f t="shared" si="2"/>
        <v>32.764076863440025</v>
      </c>
      <c r="K42" s="8">
        <f t="shared" si="3"/>
        <v>40.780427880533097</v>
      </c>
      <c r="L42" s="8">
        <f>I42/F42*100</f>
        <v>26.455495256026879</v>
      </c>
      <c r="M42" s="9">
        <v>1992.1</v>
      </c>
      <c r="N42" s="9">
        <f>O42+P42+Q42</f>
        <v>0</v>
      </c>
      <c r="O42" s="9">
        <f>'[2]Табл. 13'!O38</f>
        <v>0</v>
      </c>
      <c r="P42" s="9">
        <f>'[2]Табл. 13'!P38</f>
        <v>0</v>
      </c>
      <c r="Q42" s="9">
        <f>'[2]Табл. 13'!Q38</f>
        <v>0</v>
      </c>
      <c r="R42" s="9">
        <v>0</v>
      </c>
      <c r="S42" s="9">
        <v>0</v>
      </c>
      <c r="T42" s="9">
        <v>0</v>
      </c>
      <c r="U42" s="6" t="s">
        <v>109</v>
      </c>
      <c r="V42" s="10" t="str">
        <f>'[2]Табл. 13'!V38</f>
        <v>шт</v>
      </c>
      <c r="W42" s="11">
        <f>'[2]Табл. 13'!W38</f>
        <v>9</v>
      </c>
      <c r="X42" s="11">
        <f>'[2]Табл. 13'!X38</f>
        <v>0</v>
      </c>
      <c r="Y42" s="12" t="str">
        <f>'[2]Табл. 13'!Y38</f>
        <v>Срок дейсвия свидетельств до 01.10.2018</v>
      </c>
    </row>
    <row r="43" spans="1:25" s="2" customFormat="1" ht="29.25" x14ac:dyDescent="0.2">
      <c r="A43" s="154"/>
      <c r="B43" s="151"/>
      <c r="C43" s="5">
        <v>24</v>
      </c>
      <c r="D43" s="6" t="s">
        <v>145</v>
      </c>
      <c r="E43" s="6" t="str">
        <f>'[2]Табл. 13'!E39</f>
        <v>№ 53631000-1-2018-001 от 07.03.2018</v>
      </c>
      <c r="F43" s="8">
        <f t="shared" si="1"/>
        <v>3386</v>
      </c>
      <c r="G43" s="8">
        <f>'[2]Табл. 13'!G39</f>
        <v>1122.3036000000002</v>
      </c>
      <c r="H43" s="8">
        <f>'[2]Табл. 13'!H39</f>
        <v>1396.8963999999999</v>
      </c>
      <c r="I43" s="8">
        <f>'[2]Табл. 13'!I39</f>
        <v>866.8</v>
      </c>
      <c r="J43" s="8">
        <f t="shared" si="2"/>
        <v>33.145410513880691</v>
      </c>
      <c r="K43" s="8">
        <f t="shared" si="3"/>
        <v>41.25506202008269</v>
      </c>
      <c r="L43" s="8">
        <f t="shared" si="4"/>
        <v>25.599527466036619</v>
      </c>
      <c r="M43" s="9">
        <v>705.4</v>
      </c>
      <c r="N43" s="9">
        <f t="shared" si="5"/>
        <v>948.09999999999991</v>
      </c>
      <c r="O43" s="9">
        <f>'[2]Табл. 13'!O39</f>
        <v>314.25558000000001</v>
      </c>
      <c r="P43" s="9">
        <f>'[2]Табл. 13'!P39</f>
        <v>391.14441999999997</v>
      </c>
      <c r="Q43" s="9">
        <f>'[2]Табл. 13'!Q39</f>
        <v>242.7</v>
      </c>
      <c r="R43" s="9">
        <f t="shared" si="6"/>
        <v>33.145826389621355</v>
      </c>
      <c r="S43" s="9">
        <f t="shared" si="7"/>
        <v>41.255608058221704</v>
      </c>
      <c r="T43" s="9">
        <f t="shared" si="8"/>
        <v>25.598565552156948</v>
      </c>
      <c r="U43" s="6" t="s">
        <v>109</v>
      </c>
      <c r="V43" s="10" t="str">
        <f>'[2]Табл. 13'!V39</f>
        <v>шт</v>
      </c>
      <c r="W43" s="11">
        <f>'[2]Табл. 13'!W39</f>
        <v>4</v>
      </c>
      <c r="X43" s="11">
        <f>'[2]Табл. 13'!X39</f>
        <v>1</v>
      </c>
      <c r="Y43" s="12" t="str">
        <f>'[2]Табл. 13'!Y39</f>
        <v>Срок дейсвия свидетельств до 01.10.2018</v>
      </c>
    </row>
    <row r="44" spans="1:25" s="2" customFormat="1" ht="29.25" x14ac:dyDescent="0.2">
      <c r="A44" s="154"/>
      <c r="B44" s="151"/>
      <c r="C44" s="5">
        <f>'[2]Табл. 13'!C40</f>
        <v>25</v>
      </c>
      <c r="D44" s="6" t="str">
        <f>'[2]Табл. 13'!D40</f>
        <v>Октябрьский район</v>
      </c>
      <c r="E44" s="6" t="str">
        <f>'[2]Табл. 13'!E40</f>
        <v>№ 53633000-1-2018-001 от 07.03.2018</v>
      </c>
      <c r="F44" s="8">
        <f t="shared" si="1"/>
        <v>2321.8000000000002</v>
      </c>
      <c r="G44" s="8">
        <f>'[2]Табл. 13'!G40</f>
        <v>686.82735000000014</v>
      </c>
      <c r="H44" s="8">
        <f>'[2]Табл. 13'!H40</f>
        <v>854.87264999999991</v>
      </c>
      <c r="I44" s="8">
        <f>'[2]Табл. 13'!I40</f>
        <v>780.1</v>
      </c>
      <c r="J44" s="8">
        <f t="shared" si="2"/>
        <v>29.581675854940137</v>
      </c>
      <c r="K44" s="8">
        <f t="shared" si="3"/>
        <v>36.819392281850284</v>
      </c>
      <c r="L44" s="8">
        <f t="shared" si="4"/>
        <v>33.598931863209572</v>
      </c>
      <c r="M44" s="9">
        <v>642.4</v>
      </c>
      <c r="N44" s="9">
        <f t="shared" si="5"/>
        <v>0</v>
      </c>
      <c r="O44" s="9">
        <f>'[2]Табл. 13'!O40</f>
        <v>0</v>
      </c>
      <c r="P44" s="9">
        <f>'[2]Табл. 13'!P40</f>
        <v>0</v>
      </c>
      <c r="Q44" s="9">
        <f>'[2]Табл. 13'!Q40</f>
        <v>0</v>
      </c>
      <c r="R44" s="9">
        <v>0</v>
      </c>
      <c r="S44" s="9">
        <v>0</v>
      </c>
      <c r="T44" s="9">
        <v>0</v>
      </c>
      <c r="U44" s="6" t="s">
        <v>109</v>
      </c>
      <c r="V44" s="10" t="str">
        <f>'[2]Табл. 13'!V40</f>
        <v>шт</v>
      </c>
      <c r="W44" s="11">
        <f>'[2]Табл. 13'!W40</f>
        <v>2</v>
      </c>
      <c r="X44" s="11">
        <f>'[2]Табл. 13'!X40</f>
        <v>0</v>
      </c>
      <c r="Y44" s="60" t="str">
        <f>'[2]Табл. 13'!Y40</f>
        <v>Срок дейсвия свидетельств до 01.10.2018</v>
      </c>
    </row>
    <row r="45" spans="1:25" s="2" customFormat="1" ht="29.25" x14ac:dyDescent="0.2">
      <c r="A45" s="154"/>
      <c r="B45" s="151"/>
      <c r="C45" s="5">
        <f>'[2]Табл. 13'!C41</f>
        <v>26</v>
      </c>
      <c r="D45" s="6" t="str">
        <f>'[2]Табл. 13'!D41</f>
        <v>Оренбургский район</v>
      </c>
      <c r="E45" s="6" t="str">
        <f>'[2]Табл. 13'!E41</f>
        <v>№ 53634000-1-2018-001 от 07.03.2018</v>
      </c>
      <c r="F45" s="8">
        <f t="shared" si="1"/>
        <v>24145.799999999996</v>
      </c>
      <c r="G45" s="8">
        <f>'[2]Табл. 13'!G41</f>
        <v>6988.4248499999994</v>
      </c>
      <c r="H45" s="8">
        <f>'[2]Табл. 13'!H41</f>
        <v>8698.2751499999977</v>
      </c>
      <c r="I45" s="8">
        <f>'[2]Табл. 13'!I41</f>
        <v>8459.1</v>
      </c>
      <c r="J45" s="8">
        <f t="shared" si="2"/>
        <v>28.942610516114609</v>
      </c>
      <c r="K45" s="8">
        <f t="shared" si="3"/>
        <v>36.023967522302016</v>
      </c>
      <c r="L45" s="8">
        <f t="shared" si="4"/>
        <v>35.033421961583386</v>
      </c>
      <c r="M45" s="9">
        <v>5555.6</v>
      </c>
      <c r="N45" s="9">
        <f t="shared" si="5"/>
        <v>7922.9000000000005</v>
      </c>
      <c r="O45" s="9">
        <f>'[2]Табл. 13'!O41</f>
        <v>2293.03305</v>
      </c>
      <c r="P45" s="9">
        <f>'[2]Табл. 13'!P41</f>
        <v>2854.0669500000004</v>
      </c>
      <c r="Q45" s="9">
        <f>'[2]Табл. 13'!Q41</f>
        <v>2775.8</v>
      </c>
      <c r="R45" s="9">
        <f t="shared" si="6"/>
        <v>28.941840109050975</v>
      </c>
      <c r="S45" s="9">
        <f t="shared" si="7"/>
        <v>36.023008620580846</v>
      </c>
      <c r="T45" s="9">
        <f t="shared" si="8"/>
        <v>35.035151270368175</v>
      </c>
      <c r="U45" s="6" t="s">
        <v>109</v>
      </c>
      <c r="V45" s="10" t="str">
        <f>'[2]Табл. 13'!V41</f>
        <v>шт</v>
      </c>
      <c r="W45" s="11">
        <f>'[2]Табл. 13'!W41</f>
        <v>39</v>
      </c>
      <c r="X45" s="11">
        <f>'[2]Табл. 13'!X41</f>
        <v>13</v>
      </c>
      <c r="Y45" s="60" t="str">
        <f>'[2]Табл. 13'!Y41</f>
        <v>Срок дейсвия свидетельств до 01.10.2018</v>
      </c>
    </row>
    <row r="46" spans="1:25" s="2" customFormat="1" ht="29.25" x14ac:dyDescent="0.2">
      <c r="A46" s="154"/>
      <c r="B46" s="151"/>
      <c r="C46" s="5">
        <f>'[2]Табл. 13'!C42</f>
        <v>27</v>
      </c>
      <c r="D46" s="6" t="str">
        <f>'[2]Табл. 13'!D42</f>
        <v>Первомайский район</v>
      </c>
      <c r="E46" s="6" t="str">
        <f>'[2]Табл. 13'!E42</f>
        <v>№ 53636000-1-2018-001 от 07.03.2018</v>
      </c>
      <c r="F46" s="8">
        <f t="shared" si="1"/>
        <v>4691.8999999999996</v>
      </c>
      <c r="G46" s="8">
        <f>'[2]Табл. 13'!G42</f>
        <v>1626.74325</v>
      </c>
      <c r="H46" s="8">
        <f>'[2]Табл. 13'!H42</f>
        <v>2024.75675</v>
      </c>
      <c r="I46" s="8">
        <f>'[2]Табл. 13'!I42</f>
        <v>1040.4000000000001</v>
      </c>
      <c r="J46" s="8">
        <f t="shared" si="2"/>
        <v>34.671311195890794</v>
      </c>
      <c r="K46" s="8">
        <f t="shared" si="3"/>
        <v>43.154303160766432</v>
      </c>
      <c r="L46" s="8">
        <f t="shared" si="4"/>
        <v>22.174385643342788</v>
      </c>
      <c r="M46" s="9">
        <v>2921.2</v>
      </c>
      <c r="N46" s="9">
        <f t="shared" si="5"/>
        <v>2815.1000000000004</v>
      </c>
      <c r="O46" s="9">
        <f>'[2]Табл. 13'!O42</f>
        <v>976.04595000000006</v>
      </c>
      <c r="P46" s="9">
        <f>'[2]Табл. 13'!P42</f>
        <v>1214.8540499999999</v>
      </c>
      <c r="Q46" s="9">
        <f>'[2]Табл. 13'!Q42</f>
        <v>624.20000000000005</v>
      </c>
      <c r="R46" s="9">
        <f t="shared" si="6"/>
        <v>34.671803843557953</v>
      </c>
      <c r="S46" s="9">
        <f t="shared" si="7"/>
        <v>43.154916344001983</v>
      </c>
      <c r="T46" s="9">
        <f t="shared" si="8"/>
        <v>22.173279812440054</v>
      </c>
      <c r="U46" s="6" t="s">
        <v>109</v>
      </c>
      <c r="V46" s="10" t="str">
        <f>'[2]Табл. 13'!V42</f>
        <v>шт</v>
      </c>
      <c r="W46" s="11">
        <f>'[2]Табл. 13'!W42</f>
        <v>5</v>
      </c>
      <c r="X46" s="11">
        <f>'[2]Табл. 13'!X42</f>
        <v>3</v>
      </c>
      <c r="Y46" s="60" t="str">
        <f>'[2]Табл. 13'!Y42</f>
        <v>Срок дейсвия свидетельств до 01.10.2018</v>
      </c>
    </row>
    <row r="47" spans="1:25" s="2" customFormat="1" ht="29.25" x14ac:dyDescent="0.2">
      <c r="A47" s="154"/>
      <c r="B47" s="151"/>
      <c r="C47" s="5">
        <f>'[2]Табл. 13'!C43</f>
        <v>28</v>
      </c>
      <c r="D47" s="6" t="str">
        <f>'[2]Табл. 13'!D43</f>
        <v>Переволоцкий район</v>
      </c>
      <c r="E47" s="6" t="str">
        <f>'[2]Табл. 13'!E43</f>
        <v>№ 53637000-1-2018-001 от 07.03.2018</v>
      </c>
      <c r="F47" s="8">
        <f t="shared" si="1"/>
        <v>10060.5</v>
      </c>
      <c r="G47" s="8">
        <f>'[2]Табл. 13'!G43</f>
        <v>3359.9609999999989</v>
      </c>
      <c r="H47" s="8">
        <f>'[2]Табл. 13'!H43</f>
        <v>4182.0390000000016</v>
      </c>
      <c r="I47" s="8">
        <f>'[2]Табл. 13'!I43</f>
        <v>2518.5</v>
      </c>
      <c r="J47" s="8">
        <f t="shared" si="2"/>
        <v>33.397554793499317</v>
      </c>
      <c r="K47" s="8">
        <f t="shared" si="3"/>
        <v>41.568898166095138</v>
      </c>
      <c r="L47" s="8">
        <f t="shared" si="4"/>
        <v>25.033547040405544</v>
      </c>
      <c r="M47" s="9">
        <v>3132.8999999999996</v>
      </c>
      <c r="N47" s="9">
        <f t="shared" si="5"/>
        <v>3405.1</v>
      </c>
      <c r="O47" s="9">
        <f>'[2]Табл. 13'!O43</f>
        <v>1137.22741</v>
      </c>
      <c r="P47" s="9">
        <f>'[2]Табл. 13'!P43</f>
        <v>1415.4725900000001</v>
      </c>
      <c r="Q47" s="9">
        <f>'[2]Табл. 13'!Q43</f>
        <v>852.4</v>
      </c>
      <c r="R47" s="9">
        <f t="shared" si="6"/>
        <v>33.397768347478781</v>
      </c>
      <c r="S47" s="9">
        <f t="shared" si="7"/>
        <v>41.56919297524302</v>
      </c>
      <c r="T47" s="9">
        <f t="shared" si="8"/>
        <v>25.033038677278203</v>
      </c>
      <c r="U47" s="6" t="s">
        <v>109</v>
      </c>
      <c r="V47" s="10" t="str">
        <f>'[2]Табл. 13'!V43</f>
        <v>шт</v>
      </c>
      <c r="W47" s="11">
        <f>'[2]Табл. 13'!W43</f>
        <v>15</v>
      </c>
      <c r="X47" s="11">
        <f>'[2]Табл. 13'!X43</f>
        <v>5</v>
      </c>
      <c r="Y47" s="60" t="str">
        <f>'[2]Табл. 13'!Y43</f>
        <v>Срок дейсвия свидетельств до 01.10.2018</v>
      </c>
    </row>
    <row r="48" spans="1:25" s="2" customFormat="1" ht="29.25" x14ac:dyDescent="0.2">
      <c r="A48" s="154"/>
      <c r="B48" s="151"/>
      <c r="C48" s="5">
        <f>'[2]Табл. 13'!C44</f>
        <v>29</v>
      </c>
      <c r="D48" s="6" t="str">
        <f>'[2]Табл. 13'!D44</f>
        <v>Пономарёвский район</v>
      </c>
      <c r="E48" s="6" t="str">
        <f>'[2]Табл. 13'!E44</f>
        <v>№ 53638000-1-2018-001 от 07.03.2018</v>
      </c>
      <c r="F48" s="8">
        <f t="shared" si="1"/>
        <v>11608.599999999999</v>
      </c>
      <c r="G48" s="8">
        <f>'[2]Табл. 13'!G44</f>
        <v>4320.3699000000006</v>
      </c>
      <c r="H48" s="8">
        <f>'[2]Табл. 13'!H44</f>
        <v>5377.4300999999996</v>
      </c>
      <c r="I48" s="8">
        <f>'[2]Табл. 13'!I44</f>
        <v>1910.8</v>
      </c>
      <c r="J48" s="8">
        <f t="shared" si="2"/>
        <v>37.2169762072946</v>
      </c>
      <c r="K48" s="8">
        <f t="shared" si="3"/>
        <v>46.322813259135472</v>
      </c>
      <c r="L48" s="8">
        <f t="shared" si="4"/>
        <v>16.460210533569942</v>
      </c>
      <c r="M48" s="9">
        <v>4123.9154699999999</v>
      </c>
      <c r="N48" s="9">
        <f t="shared" si="5"/>
        <v>4936.5</v>
      </c>
      <c r="O48" s="9">
        <f>'[2]Табл. 13'!O44</f>
        <v>1837.1974499999999</v>
      </c>
      <c r="P48" s="9">
        <f>'[2]Табл. 13'!P44</f>
        <v>2286.70255</v>
      </c>
      <c r="Q48" s="9">
        <f>'[2]Табл. 13'!Q44</f>
        <v>812.6</v>
      </c>
      <c r="R48" s="9">
        <f t="shared" si="6"/>
        <v>37.216599817684596</v>
      </c>
      <c r="S48" s="9">
        <f t="shared" si="7"/>
        <v>46.322344778689356</v>
      </c>
      <c r="T48" s="9">
        <f t="shared" si="8"/>
        <v>16.461055403626052</v>
      </c>
      <c r="U48" s="6" t="s">
        <v>109</v>
      </c>
      <c r="V48" s="10" t="str">
        <f>'[2]Табл. 13'!V44</f>
        <v>шт</v>
      </c>
      <c r="W48" s="11">
        <f>'[2]Табл. 13'!W44</f>
        <v>14</v>
      </c>
      <c r="X48" s="11">
        <f>'[2]Табл. 13'!X44</f>
        <v>7</v>
      </c>
      <c r="Y48" s="60" t="str">
        <f>'[2]Табл. 13'!Y44</f>
        <v>Срок дейсвия свидетельств до 01.10.2018</v>
      </c>
    </row>
    <row r="49" spans="1:25" s="2" customFormat="1" ht="29.25" x14ac:dyDescent="0.2">
      <c r="A49" s="154"/>
      <c r="B49" s="151"/>
      <c r="C49" s="5">
        <f>'[2]Табл. 13'!C45</f>
        <v>30</v>
      </c>
      <c r="D49" s="6" t="str">
        <f>'[2]Табл. 13'!D45</f>
        <v>Сакмарский район</v>
      </c>
      <c r="E49" s="6" t="str">
        <f>'[2]Табл. 13'!E45</f>
        <v>№ 53640000-1-2018-001 от 07.03.2018</v>
      </c>
      <c r="F49" s="8">
        <f t="shared" si="1"/>
        <v>4643.6000000000004</v>
      </c>
      <c r="G49" s="8">
        <f>'[2]Табл. 13'!G45</f>
        <v>1491.8458500000002</v>
      </c>
      <c r="H49" s="8">
        <f>'[2]Табл. 13'!H45</f>
        <v>1856.8541499999999</v>
      </c>
      <c r="I49" s="8">
        <f>'[2]Табл. 13'!I45</f>
        <v>1294.9000000000001</v>
      </c>
      <c r="J49" s="8">
        <f t="shared" si="2"/>
        <v>32.126924153673876</v>
      </c>
      <c r="K49" s="8">
        <f t="shared" si="3"/>
        <v>39.987383710913946</v>
      </c>
      <c r="L49" s="8">
        <f t="shared" si="4"/>
        <v>27.885692135412182</v>
      </c>
      <c r="M49" s="9">
        <v>1534.8000000000002</v>
      </c>
      <c r="N49" s="9">
        <f t="shared" si="5"/>
        <v>2128.3000000000002</v>
      </c>
      <c r="O49" s="9">
        <f>'[2]Табл. 13'!O45</f>
        <v>683.75340000000006</v>
      </c>
      <c r="P49" s="9">
        <f>'[2]Табл. 13'!P45</f>
        <v>851.04660000000001</v>
      </c>
      <c r="Q49" s="9">
        <f>'[2]Табл. 13'!Q45</f>
        <v>593.5</v>
      </c>
      <c r="R49" s="9">
        <f t="shared" si="6"/>
        <v>32.126739651364936</v>
      </c>
      <c r="S49" s="9">
        <f t="shared" si="7"/>
        <v>39.987154066625941</v>
      </c>
      <c r="T49" s="9">
        <f t="shared" si="8"/>
        <v>27.886106282009116</v>
      </c>
      <c r="U49" s="6" t="s">
        <v>109</v>
      </c>
      <c r="V49" s="10" t="str">
        <f>'[2]Табл. 13'!V45</f>
        <v>шт</v>
      </c>
      <c r="W49" s="11">
        <f>'[2]Табл. 13'!W45</f>
        <v>4</v>
      </c>
      <c r="X49" s="11">
        <f>'[2]Табл. 13'!X45</f>
        <v>2</v>
      </c>
      <c r="Y49" s="60" t="str">
        <f>'[2]Табл. 13'!Y45</f>
        <v>Срок дейсвия свидетельств до 01.10.2018</v>
      </c>
    </row>
    <row r="50" spans="1:25" s="2" customFormat="1" ht="29.25" x14ac:dyDescent="0.2">
      <c r="A50" s="154"/>
      <c r="B50" s="151"/>
      <c r="C50" s="5">
        <f>'[2]Табл. 13'!C46</f>
        <v>31</v>
      </c>
      <c r="D50" s="6" t="str">
        <f>'[2]Табл. 13'!D46</f>
        <v>Саракташский район</v>
      </c>
      <c r="E50" s="6" t="str">
        <f>'[2]Табл. 13'!E46</f>
        <v>№ 53641000-1-2018-001 от 07.03.2018</v>
      </c>
      <c r="F50" s="8">
        <f t="shared" si="1"/>
        <v>12382.699999999999</v>
      </c>
      <c r="G50" s="8">
        <f>'[2]Табл. 13'!G46</f>
        <v>4135.8438000000006</v>
      </c>
      <c r="H50" s="8">
        <f>'[2]Табл. 13'!H46</f>
        <v>5147.7561999999989</v>
      </c>
      <c r="I50" s="8">
        <f>'[2]Табл. 13'!I46</f>
        <v>3099.1</v>
      </c>
      <c r="J50" s="8">
        <f t="shared" si="2"/>
        <v>33.400177667229286</v>
      </c>
      <c r="K50" s="8">
        <f t="shared" si="3"/>
        <v>41.572162775485147</v>
      </c>
      <c r="L50" s="8">
        <f t="shared" si="4"/>
        <v>25.02765955728557</v>
      </c>
      <c r="M50" s="9">
        <v>5801.3</v>
      </c>
      <c r="N50" s="9">
        <f t="shared" si="5"/>
        <v>6964</v>
      </c>
      <c r="O50" s="9">
        <f>'[2]Табл. 13'!O46</f>
        <v>2326.0000499999996</v>
      </c>
      <c r="P50" s="9">
        <f>'[2]Табл. 13'!P46</f>
        <v>2895.0999500000003</v>
      </c>
      <c r="Q50" s="9">
        <f>'[2]Табл. 13'!Q46</f>
        <v>1742.9</v>
      </c>
      <c r="R50" s="9">
        <f t="shared" si="6"/>
        <v>33.400345347501428</v>
      </c>
      <c r="S50" s="9">
        <f t="shared" si="7"/>
        <v>41.572371481906956</v>
      </c>
      <c r="T50" s="9">
        <f t="shared" si="8"/>
        <v>25.027283170591613</v>
      </c>
      <c r="U50" s="6" t="s">
        <v>109</v>
      </c>
      <c r="V50" s="10" t="str">
        <f>'[2]Табл. 13'!V46</f>
        <v>шт</v>
      </c>
      <c r="W50" s="11">
        <f>'[2]Табл. 13'!W46</f>
        <v>13</v>
      </c>
      <c r="X50" s="11">
        <f>'[2]Табл. 13'!X46</f>
        <v>8</v>
      </c>
      <c r="Y50" s="60" t="str">
        <f>'[2]Табл. 13'!Y46</f>
        <v>Срок дейсвия свидетельств до 01.10.2018</v>
      </c>
    </row>
    <row r="51" spans="1:25" s="2" customFormat="1" ht="29.25" x14ac:dyDescent="0.2">
      <c r="A51" s="154"/>
      <c r="B51" s="151"/>
      <c r="C51" s="5">
        <f>'[2]Табл. 13'!C47</f>
        <v>32</v>
      </c>
      <c r="D51" s="6" t="str">
        <f>'[2]Табл. 13'!D47</f>
        <v>Соль-Илецкий  г/о</v>
      </c>
      <c r="E51" s="6" t="str">
        <f>'[2]Табл. 13'!E47</f>
        <v>№ 53725000-1-2018-001 от 07.03.2018</v>
      </c>
      <c r="F51" s="8">
        <f t="shared" si="1"/>
        <v>4450.1000000000004</v>
      </c>
      <c r="G51" s="8">
        <f>'[2]Табл. 13'!G47</f>
        <v>1373.0309999999999</v>
      </c>
      <c r="H51" s="8">
        <f>'[2]Табл. 13'!H47</f>
        <v>1708.9690000000001</v>
      </c>
      <c r="I51" s="8">
        <f>'[2]Табл. 13'!I47</f>
        <v>1368.1</v>
      </c>
      <c r="J51" s="8">
        <f t="shared" si="2"/>
        <v>30.853935866609731</v>
      </c>
      <c r="K51" s="8">
        <f t="shared" si="3"/>
        <v>38.402934765510885</v>
      </c>
      <c r="L51" s="8">
        <f t="shared" si="4"/>
        <v>30.743129367879369</v>
      </c>
      <c r="M51" s="9">
        <v>3082.0010000000002</v>
      </c>
      <c r="N51" s="9">
        <f t="shared" si="5"/>
        <v>4450.1000000000004</v>
      </c>
      <c r="O51" s="9">
        <f>'[2]Табл. 13'!O47</f>
        <v>1373.0304599999999</v>
      </c>
      <c r="P51" s="9">
        <f>'[2]Табл. 13'!P47</f>
        <v>1708.9695400000001</v>
      </c>
      <c r="Q51" s="9">
        <f>'[2]Табл. 13'!Q47</f>
        <v>1368.1</v>
      </c>
      <c r="R51" s="9">
        <f t="shared" si="6"/>
        <v>30.853923732050966</v>
      </c>
      <c r="S51" s="9">
        <f t="shared" si="7"/>
        <v>38.402946900069658</v>
      </c>
      <c r="T51" s="9">
        <f t="shared" si="8"/>
        <v>30.743129367879369</v>
      </c>
      <c r="U51" s="6" t="s">
        <v>109</v>
      </c>
      <c r="V51" s="10" t="str">
        <f>'[2]Табл. 13'!V47</f>
        <v>шт</v>
      </c>
      <c r="W51" s="11">
        <f>'[2]Табл. 13'!W47</f>
        <v>4</v>
      </c>
      <c r="X51" s="11">
        <f>'[2]Табл. 13'!X47</f>
        <v>4</v>
      </c>
      <c r="Y51" s="60" t="str">
        <f>'[2]Табл. 13'!Y47</f>
        <v>Срок дейсвия свидетельств до 01.10.2018</v>
      </c>
    </row>
    <row r="52" spans="1:25" s="2" customFormat="1" ht="34.5" customHeight="1" x14ac:dyDescent="0.2">
      <c r="A52" s="154"/>
      <c r="B52" s="151"/>
      <c r="C52" s="5">
        <f>'[2]Табл. 13'!C48</f>
        <v>33</v>
      </c>
      <c r="D52" s="6" t="str">
        <f>'[2]Табл. 13'!D48</f>
        <v>Сорочинский г/о</v>
      </c>
      <c r="E52" s="7" t="str">
        <f>'[2]Табл. 13'!E48</f>
        <v>№ 53727000-1-2018-001 от 07.03.2018</v>
      </c>
      <c r="F52" s="8">
        <f>G52+H52+I52</f>
        <v>3869.5999999999995</v>
      </c>
      <c r="G52" s="8">
        <f>'[2]Табл. 13'!G48</f>
        <v>1267.84845</v>
      </c>
      <c r="H52" s="8">
        <f>'[2]Табл. 13'!H48</f>
        <v>1578.0515499999999</v>
      </c>
      <c r="I52" s="8">
        <f>'[2]Табл. 13'!I48</f>
        <v>1023.7</v>
      </c>
      <c r="J52" s="8">
        <f t="shared" si="2"/>
        <v>32.764328354351875</v>
      </c>
      <c r="K52" s="8">
        <f t="shared" si="3"/>
        <v>40.780740903452553</v>
      </c>
      <c r="L52" s="8">
        <f t="shared" si="4"/>
        <v>26.454930742195582</v>
      </c>
      <c r="M52" s="9">
        <v>2134.42</v>
      </c>
      <c r="N52" s="9">
        <f t="shared" si="5"/>
        <v>2902.2</v>
      </c>
      <c r="O52" s="9">
        <f>'[2]Табл. 13'!O48</f>
        <v>950.88594999999998</v>
      </c>
      <c r="P52" s="9">
        <f>'[2]Табл. 13'!P48</f>
        <v>1183.5390400000001</v>
      </c>
      <c r="Q52" s="9">
        <f>'[2]Табл. 13'!Q48</f>
        <v>767.77501000000007</v>
      </c>
      <c r="R52" s="9">
        <f t="shared" si="6"/>
        <v>32.764315002411962</v>
      </c>
      <c r="S52" s="9">
        <f t="shared" si="7"/>
        <v>40.780753910826277</v>
      </c>
      <c r="T52" s="9">
        <f t="shared" si="8"/>
        <v>26.454931086761768</v>
      </c>
      <c r="U52" s="6" t="s">
        <v>109</v>
      </c>
      <c r="V52" s="10" t="str">
        <f>'[2]Табл. 13'!V48</f>
        <v>шт</v>
      </c>
      <c r="W52" s="11">
        <f>'[2]Табл. 13'!W48</f>
        <v>3</v>
      </c>
      <c r="X52" s="11">
        <f>'[2]Табл. 13'!X48</f>
        <v>2</v>
      </c>
      <c r="Y52" s="60" t="str">
        <f>'[2]Табл. 13'!Y48</f>
        <v>Срок дейсвия свидетельств до 01.10.2018</v>
      </c>
    </row>
    <row r="53" spans="1:25" s="2" customFormat="1" ht="29.25" x14ac:dyDescent="0.2">
      <c r="A53" s="154"/>
      <c r="B53" s="151"/>
      <c r="C53" s="5">
        <f>'[2]Табл. 13'!C49</f>
        <v>34</v>
      </c>
      <c r="D53" s="6" t="str">
        <f>'[2]Табл. 13'!D49</f>
        <v>Ташлинский район</v>
      </c>
      <c r="E53" s="6" t="str">
        <f>'[2]Табл. 13'!E49</f>
        <v>№ 53651000-1-2018-001 от 07.03.2018</v>
      </c>
      <c r="F53" s="8">
        <f t="shared" si="1"/>
        <v>6191.3</v>
      </c>
      <c r="G53" s="8">
        <f>'[2]Табл. 13'!G49</f>
        <v>2146.6417499999998</v>
      </c>
      <c r="H53" s="8">
        <f>'[2]Табл. 13'!H49</f>
        <v>2671.8582500000002</v>
      </c>
      <c r="I53" s="8">
        <f>'[2]Табл. 13'!I49</f>
        <v>1372.8</v>
      </c>
      <c r="J53" s="8">
        <f>G53/F53*100</f>
        <v>34.671906546282685</v>
      </c>
      <c r="K53" s="8">
        <f t="shared" si="3"/>
        <v>43.15504417489057</v>
      </c>
      <c r="L53" s="8">
        <f>I53/F53*100</f>
        <v>22.173049278826738</v>
      </c>
      <c r="M53" s="9">
        <v>2258.7008500000002</v>
      </c>
      <c r="N53" s="9">
        <f t="shared" si="5"/>
        <v>2902.2</v>
      </c>
      <c r="O53" s="9">
        <f>'[2]Табл. 13'!O49</f>
        <v>1006.2508500000001</v>
      </c>
      <c r="P53" s="9">
        <f>'[2]Табл. 13'!P49</f>
        <v>1252.4491499999999</v>
      </c>
      <c r="Q53" s="9">
        <f>'[2]Табл. 13'!Q49</f>
        <v>643.5</v>
      </c>
      <c r="R53" s="9">
        <f t="shared" si="6"/>
        <v>34.672002274136872</v>
      </c>
      <c r="S53" s="9">
        <f t="shared" si="7"/>
        <v>43.155163324374612</v>
      </c>
      <c r="T53" s="9">
        <f>Q53/N53*100</f>
        <v>22.172834401488529</v>
      </c>
      <c r="U53" s="6" t="s">
        <v>109</v>
      </c>
      <c r="V53" s="10" t="str">
        <f>'[2]Табл. 13'!V49</f>
        <v>шт</v>
      </c>
      <c r="W53" s="11">
        <f>'[2]Табл. 13'!W49</f>
        <v>7</v>
      </c>
      <c r="X53" s="11">
        <f>'[2]Табл. 13'!X49</f>
        <v>3</v>
      </c>
      <c r="Y53" s="60" t="str">
        <f>'[2]Табл. 13'!Y49</f>
        <v>Срок дейсвия свидетельств до 01.10.2018</v>
      </c>
    </row>
    <row r="54" spans="1:25" s="2" customFormat="1" ht="29.25" x14ac:dyDescent="0.2">
      <c r="A54" s="154"/>
      <c r="B54" s="151"/>
      <c r="C54" s="5">
        <f>'[2]Табл. 13'!C50</f>
        <v>35</v>
      </c>
      <c r="D54" s="6" t="str">
        <f>'[2]Табл. 13'!D50</f>
        <v>Тоцкий район</v>
      </c>
      <c r="E54" s="6" t="str">
        <f>'[2]Табл. 13'!E50</f>
        <v>№ 53652000-1-2018-001 от 07.03.2018</v>
      </c>
      <c r="F54" s="8">
        <f t="shared" si="1"/>
        <v>8425.5</v>
      </c>
      <c r="G54" s="8">
        <f>'[2]Табл. 13'!G50</f>
        <v>2760.3180000000007</v>
      </c>
      <c r="H54" s="8">
        <f>'[2]Табл. 13'!H50</f>
        <v>3435.6819999999989</v>
      </c>
      <c r="I54" s="8">
        <f>'[2]Табл. 13'!I50</f>
        <v>2229.5</v>
      </c>
      <c r="J54" s="8">
        <f t="shared" si="2"/>
        <v>32.761474096492798</v>
      </c>
      <c r="K54" s="8">
        <f t="shared" si="3"/>
        <v>40.777188297430406</v>
      </c>
      <c r="L54" s="8">
        <f t="shared" si="4"/>
        <v>26.461337606076789</v>
      </c>
      <c r="M54" s="9">
        <v>1109.70135</v>
      </c>
      <c r="N54" s="9">
        <f t="shared" si="5"/>
        <v>503</v>
      </c>
      <c r="O54" s="9">
        <f>'[2]Табл. 13'!O50</f>
        <v>164.79045000000002</v>
      </c>
      <c r="P54" s="9">
        <f>'[2]Табл. 13'!P50</f>
        <v>205.10954999999998</v>
      </c>
      <c r="Q54" s="9">
        <f>'[2]Табл. 13'!Q50</f>
        <v>133.1</v>
      </c>
      <c r="R54" s="9">
        <f t="shared" si="6"/>
        <v>32.76152087475149</v>
      </c>
      <c r="S54" s="9">
        <f t="shared" si="7"/>
        <v>40.777246520874748</v>
      </c>
      <c r="T54" s="9">
        <f t="shared" si="8"/>
        <v>26.461232604373759</v>
      </c>
      <c r="U54" s="6" t="s">
        <v>109</v>
      </c>
      <c r="V54" s="10" t="str">
        <f>'[2]Табл. 13'!V50</f>
        <v>шт</v>
      </c>
      <c r="W54" s="11">
        <f>'[2]Табл. 13'!W50</f>
        <v>16</v>
      </c>
      <c r="X54" s="11">
        <f>'[2]Табл. 13'!X50</f>
        <v>1</v>
      </c>
      <c r="Y54" s="60" t="str">
        <f>'[2]Табл. 13'!Y50</f>
        <v>Срок дейсвия свидетельств до 01.10.2018</v>
      </c>
    </row>
    <row r="55" spans="1:25" s="2" customFormat="1" ht="29.25" x14ac:dyDescent="0.2">
      <c r="A55" s="154"/>
      <c r="B55" s="151"/>
      <c r="C55" s="5">
        <f>'[2]Табл. 13'!C51</f>
        <v>36</v>
      </c>
      <c r="D55" s="6" t="str">
        <f>'[2]Табл. 13'!D51</f>
        <v>Тюльганский район</v>
      </c>
      <c r="E55" s="6" t="str">
        <f>'[2]Табл. 13'!E51</f>
        <v>№ 53653000-1-2018-001 от 07.03.2018</v>
      </c>
      <c r="F55" s="8">
        <f t="shared" si="1"/>
        <v>9549.5</v>
      </c>
      <c r="G55" s="8">
        <f>'[2]Табл. 13'!G51</f>
        <v>2946.626099999999</v>
      </c>
      <c r="H55" s="8">
        <f>'[2]Табл. 13'!H51</f>
        <v>3667.5739000000012</v>
      </c>
      <c r="I55" s="8">
        <f>'[2]Табл. 13'!I51</f>
        <v>2935.3</v>
      </c>
      <c r="J55" s="8">
        <f t="shared" si="2"/>
        <v>30.856339075344248</v>
      </c>
      <c r="K55" s="8">
        <f>H55/F55*100</f>
        <v>38.405925964710207</v>
      </c>
      <c r="L55" s="8">
        <f t="shared" si="4"/>
        <v>30.737734959945552</v>
      </c>
      <c r="M55" s="9">
        <v>1770.0995</v>
      </c>
      <c r="N55" s="9">
        <f t="shared" si="5"/>
        <v>3228</v>
      </c>
      <c r="O55" s="9">
        <f>'[2]Табл. 13'!O51</f>
        <v>996.09306000000004</v>
      </c>
      <c r="P55" s="9">
        <f>'[2]Табл. 13'!P51</f>
        <v>1239.8069399999999</v>
      </c>
      <c r="Q55" s="9">
        <f>'[2]Табл. 13'!Q51</f>
        <v>992.1</v>
      </c>
      <c r="R55" s="9">
        <f t="shared" si="6"/>
        <v>30.857901486988847</v>
      </c>
      <c r="S55" s="9">
        <f t="shared" si="7"/>
        <v>38.407897769516723</v>
      </c>
      <c r="T55" s="9">
        <f t="shared" si="8"/>
        <v>30.734200743494423</v>
      </c>
      <c r="U55" s="6" t="s">
        <v>109</v>
      </c>
      <c r="V55" s="10" t="str">
        <f>'[2]Табл. 13'!V51</f>
        <v>шт</v>
      </c>
      <c r="W55" s="11">
        <f>'[2]Табл. 13'!W51</f>
        <v>16</v>
      </c>
      <c r="X55" s="11">
        <f>'[2]Табл. 13'!X51</f>
        <v>6</v>
      </c>
      <c r="Y55" s="60" t="str">
        <f>'[2]Табл. 13'!Y51</f>
        <v>Срок дейсвия свидетельств до 01.10.2018</v>
      </c>
    </row>
    <row r="56" spans="1:25" s="2" customFormat="1" ht="29.25" x14ac:dyDescent="0.2">
      <c r="A56" s="154"/>
      <c r="B56" s="151"/>
      <c r="C56" s="5">
        <f>'[2]Табл. 13'!C52</f>
        <v>37</v>
      </c>
      <c r="D56" s="6" t="str">
        <f>'[2]Табл. 13'!D52</f>
        <v>Шарлыкский район</v>
      </c>
      <c r="E56" s="6" t="str">
        <f>'[2]Табл. 13'!E52</f>
        <v>№ 53656000-1-2018-001 от 07.03.2018</v>
      </c>
      <c r="F56" s="8">
        <f t="shared" si="1"/>
        <v>15284.599999999999</v>
      </c>
      <c r="G56" s="8">
        <f>'[2]Табл. 13'!G52</f>
        <v>5494.0842000000021</v>
      </c>
      <c r="H56" s="8">
        <f>'[2]Табл. 13'!H52</f>
        <v>6838.3157999999967</v>
      </c>
      <c r="I56" s="8">
        <f>'[2]Табл. 13'!I52</f>
        <v>2952.2</v>
      </c>
      <c r="J56" s="8">
        <f t="shared" si="2"/>
        <v>35.945227222171354</v>
      </c>
      <c r="K56" s="8">
        <f t="shared" si="3"/>
        <v>44.739906834329965</v>
      </c>
      <c r="L56" s="8">
        <f t="shared" si="4"/>
        <v>19.314865943498685</v>
      </c>
      <c r="M56" s="9">
        <v>7493.0015000000003</v>
      </c>
      <c r="N56" s="9">
        <f t="shared" si="5"/>
        <v>9673.7999999999993</v>
      </c>
      <c r="O56" s="9">
        <f>'[2]Табл. 13'!O52</f>
        <v>3477.2166000000007</v>
      </c>
      <c r="P56" s="9">
        <f>'[2]Табл. 13'!P52</f>
        <v>4327.9833999999992</v>
      </c>
      <c r="Q56" s="9">
        <f>'[2]Табл. 13'!Q52</f>
        <v>1868.6</v>
      </c>
      <c r="R56" s="9">
        <f t="shared" si="6"/>
        <v>35.944681510885076</v>
      </c>
      <c r="S56" s="9">
        <f>P56/N56*100</f>
        <v>44.73922760445739</v>
      </c>
      <c r="T56" s="9">
        <f t="shared" si="8"/>
        <v>19.31609088465753</v>
      </c>
      <c r="U56" s="6" t="s">
        <v>109</v>
      </c>
      <c r="V56" s="10" t="str">
        <f>'[2]Табл. 13'!V52</f>
        <v>шт</v>
      </c>
      <c r="W56" s="11">
        <f>'[2]Табл. 13'!W52</f>
        <v>19</v>
      </c>
      <c r="X56" s="11">
        <f>'[2]Табл. 13'!X52</f>
        <v>12</v>
      </c>
      <c r="Y56" s="60" t="str">
        <f>'[2]Табл. 13'!Y52</f>
        <v>Срок дейсвия свидетельств до 01.10.2018</v>
      </c>
    </row>
    <row r="57" spans="1:25" s="2" customFormat="1" ht="29.25" x14ac:dyDescent="0.2">
      <c r="A57" s="155"/>
      <c r="B57" s="152"/>
      <c r="C57" s="5">
        <f>'[2]Табл. 13'!C53</f>
        <v>38</v>
      </c>
      <c r="D57" s="6" t="str">
        <f>'[2]Табл. 13'!D53</f>
        <v>Ясненский г/о</v>
      </c>
      <c r="E57" s="6" t="str">
        <f>'[2]Табл. 13'!E53</f>
        <v>№ 53732000-1-2018-001 от 07.03.2018</v>
      </c>
      <c r="F57" s="8">
        <f t="shared" si="1"/>
        <v>3095.7000000000003</v>
      </c>
      <c r="G57" s="8">
        <f>'[2]Табл. 13'!G53</f>
        <v>896.03415000000007</v>
      </c>
      <c r="H57" s="8">
        <f>'[2]Табл. 13'!H53</f>
        <v>1115.26585</v>
      </c>
      <c r="I57" s="8">
        <f>'[2]Табл. 13'!I53</f>
        <v>1084.4000000000001</v>
      </c>
      <c r="J57" s="8">
        <f t="shared" si="2"/>
        <v>28.944476208934972</v>
      </c>
      <c r="K57" s="8">
        <f t="shared" si="3"/>
        <v>36.026289692153632</v>
      </c>
      <c r="L57" s="8">
        <f>I57/F57*100</f>
        <v>35.029234098911395</v>
      </c>
      <c r="M57" s="9">
        <v>1382.77</v>
      </c>
      <c r="N57" s="9">
        <f t="shared" si="5"/>
        <v>2128.2999999999997</v>
      </c>
      <c r="O57" s="9">
        <f>'[2]Табл. 13'!O53</f>
        <v>616.02503999999999</v>
      </c>
      <c r="P57" s="9">
        <f>'[2]Табл. 13'!P53</f>
        <v>766.74777000000006</v>
      </c>
      <c r="Q57" s="9">
        <f>'[2]Табл. 13'!Q53</f>
        <v>745.52718999999991</v>
      </c>
      <c r="R57" s="9">
        <f t="shared" si="6"/>
        <v>28.944464596156561</v>
      </c>
      <c r="S57" s="9">
        <f t="shared" si="7"/>
        <v>36.02630127331674</v>
      </c>
      <c r="T57" s="9">
        <f t="shared" si="8"/>
        <v>35.02923413052671</v>
      </c>
      <c r="U57" s="6" t="s">
        <v>109</v>
      </c>
      <c r="V57" s="10" t="str">
        <f>'[2]Табл. 13'!V53</f>
        <v>шт</v>
      </c>
      <c r="W57" s="11">
        <f>'[2]Табл. 13'!W53</f>
        <v>3</v>
      </c>
      <c r="X57" s="11">
        <f>'[2]Табл. 13'!X53</f>
        <v>2</v>
      </c>
      <c r="Y57" s="60" t="str">
        <f>'[2]Табл. 13'!Y53</f>
        <v>Срок дейсвия свидетельств до 01.10.2018</v>
      </c>
    </row>
    <row r="58" spans="1:25" s="2" customFormat="1" ht="12.75" customHeight="1" x14ac:dyDescent="0.2">
      <c r="A58" s="153">
        <v>2</v>
      </c>
      <c r="B58" s="150" t="s">
        <v>110</v>
      </c>
      <c r="C58" s="156" t="str">
        <f>'[2]Табл. 13'!D54</f>
        <v>ВСЕГО</v>
      </c>
      <c r="D58" s="157"/>
      <c r="E58" s="158"/>
      <c r="F58" s="64">
        <f>G58+H58+I58</f>
        <v>52287.4</v>
      </c>
      <c r="G58" s="64">
        <v>0</v>
      </c>
      <c r="H58" s="64">
        <f>SUM(H59:H84)</f>
        <v>38978.400000000001</v>
      </c>
      <c r="I58" s="64">
        <f>SUM(I59:I84)</f>
        <v>13309.000000000002</v>
      </c>
      <c r="J58" s="64">
        <v>0</v>
      </c>
      <c r="K58" s="64">
        <f t="shared" si="3"/>
        <v>74.546449048910446</v>
      </c>
      <c r="L58" s="64">
        <f>I58/F58*100</f>
        <v>25.453550951089561</v>
      </c>
      <c r="M58" s="65">
        <f>SUM(M59:M84)</f>
        <v>20779.91762</v>
      </c>
      <c r="N58" s="65">
        <f>SUM(N59:N84)</f>
        <v>27244.291840000002</v>
      </c>
      <c r="O58" s="65">
        <v>0</v>
      </c>
      <c r="P58" s="65">
        <f>SUM(P59:P84)</f>
        <v>20384.517619999999</v>
      </c>
      <c r="Q58" s="65">
        <f>SUM(Q59:Q84)</f>
        <v>6859.7742200000012</v>
      </c>
      <c r="R58" s="65">
        <v>0</v>
      </c>
      <c r="S58" s="65">
        <f t="shared" si="7"/>
        <v>74.821242334775988</v>
      </c>
      <c r="T58" s="65">
        <f t="shared" si="8"/>
        <v>25.178757665224015</v>
      </c>
      <c r="U58" s="159" t="s">
        <v>144</v>
      </c>
      <c r="V58" s="160"/>
      <c r="W58" s="69">
        <f>SUM(W59:W84)</f>
        <v>76</v>
      </c>
      <c r="X58" s="69">
        <f>SUM(X59:X84)</f>
        <v>40</v>
      </c>
      <c r="Y58" s="68"/>
    </row>
    <row r="59" spans="1:25" s="2" customFormat="1" ht="30" x14ac:dyDescent="0.2">
      <c r="A59" s="154"/>
      <c r="B59" s="151"/>
      <c r="C59" s="5">
        <f>'[2]Табл. 13'!C55</f>
        <v>1</v>
      </c>
      <c r="D59" s="6" t="str">
        <f>'[2]Табл. 13'!D55</f>
        <v>Абдулинский г/о</v>
      </c>
      <c r="E59" s="6" t="str">
        <f>'[2]Табл. 13'!E55</f>
        <v>№ 13/2018МС от 28.02.2018, доп. соглашение № 1 от 28.06.2018</v>
      </c>
      <c r="F59" s="66">
        <f t="shared" ref="F59:F84" si="9">G59+H59+I59</f>
        <v>1688.7</v>
      </c>
      <c r="G59" s="8">
        <v>0</v>
      </c>
      <c r="H59" s="8">
        <f>'[2]Табл. 13'!H55</f>
        <v>1267</v>
      </c>
      <c r="I59" s="8">
        <f>'[2]Табл. 13'!I55</f>
        <v>421.7</v>
      </c>
      <c r="J59" s="8">
        <v>0</v>
      </c>
      <c r="K59" s="66">
        <f t="shared" si="3"/>
        <v>75.028128145911055</v>
      </c>
      <c r="L59" s="66">
        <f t="shared" ref="L59:L84" si="10">I59/F59*100</f>
        <v>24.971871854088942</v>
      </c>
      <c r="M59" s="9">
        <f>'[2]Табл. 13'!M55</f>
        <v>315.71762000000001</v>
      </c>
      <c r="N59" s="9">
        <f>O59+P59+Q59</f>
        <v>420.79084</v>
      </c>
      <c r="O59" s="9">
        <v>0</v>
      </c>
      <c r="P59" s="9">
        <f>'[2]Табл. 13'!P55</f>
        <v>315.71762000000001</v>
      </c>
      <c r="Q59" s="9">
        <f>'[2]Табл. 13'!Q55</f>
        <v>105.07322000000001</v>
      </c>
      <c r="R59" s="9">
        <v>0</v>
      </c>
      <c r="S59" s="67">
        <f t="shared" si="7"/>
        <v>75.029584769478348</v>
      </c>
      <c r="T59" s="67">
        <f t="shared" si="8"/>
        <v>24.970415230521652</v>
      </c>
      <c r="U59" s="13" t="s">
        <v>109</v>
      </c>
      <c r="V59" s="10" t="str">
        <f>'[2]Табл. 13'!V55</f>
        <v>шт</v>
      </c>
      <c r="W59" s="11">
        <f>'[2]Табл. 13'!W55</f>
        <v>3</v>
      </c>
      <c r="X59" s="11">
        <f>'[2]Табл. 13'!X55</f>
        <v>1</v>
      </c>
      <c r="Y59" s="60" t="str">
        <f>'[2]Табл. 13'!Y55</f>
        <v>Срок дейсвия свидетельств до 01.10.2018</v>
      </c>
    </row>
    <row r="60" spans="1:25" s="2" customFormat="1" ht="30" x14ac:dyDescent="0.2">
      <c r="A60" s="154"/>
      <c r="B60" s="151"/>
      <c r="C60" s="5">
        <f>'[2]Табл. 13'!C56</f>
        <v>2</v>
      </c>
      <c r="D60" s="6" t="str">
        <f>'[2]Табл. 13'!D56</f>
        <v>Акбулакский район</v>
      </c>
      <c r="E60" s="6" t="str">
        <f>'[2]Табл. 13'!E56</f>
        <v>№ 15/2018МС от 28.02.2018</v>
      </c>
      <c r="F60" s="66">
        <f t="shared" si="9"/>
        <v>3830.2999999999997</v>
      </c>
      <c r="G60" s="8">
        <v>0</v>
      </c>
      <c r="H60" s="8">
        <f>'[2]Табл. 13'!H56</f>
        <v>3065.2</v>
      </c>
      <c r="I60" s="8">
        <f>'[2]Табл. 13'!I56</f>
        <v>765.1</v>
      </c>
      <c r="J60" s="8">
        <v>0</v>
      </c>
      <c r="K60" s="66">
        <f t="shared" si="3"/>
        <v>80.025063310967809</v>
      </c>
      <c r="L60" s="66">
        <f t="shared" si="10"/>
        <v>19.974936689032194</v>
      </c>
      <c r="M60" s="9">
        <f>'[2]Табл. 13'!M56</f>
        <v>2010</v>
      </c>
      <c r="N60" s="9">
        <f t="shared" ref="N60:N83" si="11">O60+P60+Q60</f>
        <v>2511.6999999999998</v>
      </c>
      <c r="O60" s="9">
        <v>0</v>
      </c>
      <c r="P60" s="9">
        <f>'[2]Табл. 13'!P56</f>
        <v>2010</v>
      </c>
      <c r="Q60" s="9">
        <f>'[2]Табл. 13'!Q56</f>
        <v>501.7</v>
      </c>
      <c r="R60" s="9">
        <v>0</v>
      </c>
      <c r="S60" s="67">
        <f t="shared" si="7"/>
        <v>80.025480750089585</v>
      </c>
      <c r="T60" s="67">
        <f t="shared" si="8"/>
        <v>19.974519249910418</v>
      </c>
      <c r="U60" s="13" t="s">
        <v>109</v>
      </c>
      <c r="V60" s="10" t="str">
        <f>'[2]Табл. 13'!V56</f>
        <v>шт</v>
      </c>
      <c r="W60" s="11">
        <f>'[2]Табл. 13'!W56</f>
        <v>6</v>
      </c>
      <c r="X60" s="11">
        <f>'[2]Табл. 13'!X56</f>
        <v>4</v>
      </c>
      <c r="Y60" s="60" t="str">
        <f>'[2]Табл. 13'!Y56</f>
        <v>Срок дейсвия свидетельств до 01.10.2018</v>
      </c>
    </row>
    <row r="61" spans="1:25" s="2" customFormat="1" ht="30" x14ac:dyDescent="0.2">
      <c r="A61" s="154"/>
      <c r="B61" s="151"/>
      <c r="C61" s="5">
        <f>'[2]Табл. 13'!C57</f>
        <v>3</v>
      </c>
      <c r="D61" s="6" t="str">
        <f>'[2]Табл. 13'!D57</f>
        <v>Александровский район</v>
      </c>
      <c r="E61" s="6" t="str">
        <f>'[2]Табл. 13'!E57</f>
        <v>№ 11/2018МС от 28.02.2018</v>
      </c>
      <c r="F61" s="66">
        <f t="shared" si="9"/>
        <v>3316.9</v>
      </c>
      <c r="G61" s="8">
        <v>0</v>
      </c>
      <c r="H61" s="8">
        <f>'[2]Табл. 13'!H57</f>
        <v>2654.3</v>
      </c>
      <c r="I61" s="8">
        <f>'[2]Табл. 13'!I57</f>
        <v>662.6</v>
      </c>
      <c r="J61" s="8">
        <v>0</v>
      </c>
      <c r="K61" s="66">
        <f t="shared" si="3"/>
        <v>80.023515933552417</v>
      </c>
      <c r="L61" s="66">
        <f t="shared" si="10"/>
        <v>19.976484066447586</v>
      </c>
      <c r="M61" s="9">
        <f>'[2]Табл. 13'!M57</f>
        <v>1238.7</v>
      </c>
      <c r="N61" s="9">
        <f t="shared" si="11"/>
        <v>1547.9</v>
      </c>
      <c r="O61" s="9">
        <v>0</v>
      </c>
      <c r="P61" s="9">
        <f>'[2]Табл. 13'!P57</f>
        <v>1238.7</v>
      </c>
      <c r="Q61" s="9">
        <f>'[2]Табл. 13'!Q57</f>
        <v>309.2</v>
      </c>
      <c r="R61" s="9">
        <v>0</v>
      </c>
      <c r="S61" s="67">
        <f t="shared" si="7"/>
        <v>80.024549389495448</v>
      </c>
      <c r="T61" s="67">
        <f t="shared" si="8"/>
        <v>19.975450610504552</v>
      </c>
      <c r="U61" s="13" t="s">
        <v>109</v>
      </c>
      <c r="V61" s="10" t="str">
        <f>'[2]Табл. 13'!V57</f>
        <v>шт</v>
      </c>
      <c r="W61" s="11">
        <f>'[2]Табл. 13'!W57</f>
        <v>4</v>
      </c>
      <c r="X61" s="11">
        <f>'[2]Табл. 13'!X57</f>
        <v>2</v>
      </c>
      <c r="Y61" s="60" t="str">
        <f>'[2]Табл. 13'!Y57</f>
        <v>Срок дейсвия свидетельств до 01.10.2018</v>
      </c>
    </row>
    <row r="62" spans="1:25" s="2" customFormat="1" ht="30" x14ac:dyDescent="0.2">
      <c r="A62" s="154"/>
      <c r="B62" s="151"/>
      <c r="C62" s="5">
        <f>'[2]Табл. 13'!C58</f>
        <v>4</v>
      </c>
      <c r="D62" s="6" t="str">
        <f>'[2]Табл. 13'!D58</f>
        <v>Беляевский район</v>
      </c>
      <c r="E62" s="6" t="str">
        <f>'[2]Табл. 13'!E58</f>
        <v>№ 16/2018МС от 28.02.2018, доп. соглашение № 1 от 28.06.2018</v>
      </c>
      <c r="F62" s="66">
        <f t="shared" si="9"/>
        <v>2030.6</v>
      </c>
      <c r="G62" s="8">
        <v>0</v>
      </c>
      <c r="H62" s="8">
        <f>'[2]Табл. 13'!H58</f>
        <v>1489.3</v>
      </c>
      <c r="I62" s="8">
        <f>'[2]Табл. 13'!I58</f>
        <v>541.29999999999995</v>
      </c>
      <c r="J62" s="8">
        <v>0</v>
      </c>
      <c r="K62" s="66">
        <f t="shared" si="3"/>
        <v>73.342854328769818</v>
      </c>
      <c r="L62" s="66">
        <f t="shared" si="10"/>
        <v>26.657145671230175</v>
      </c>
      <c r="M62" s="9">
        <f>'[2]Табл. 13'!M58</f>
        <v>1489.3</v>
      </c>
      <c r="N62" s="9">
        <f t="shared" si="11"/>
        <v>2030.6</v>
      </c>
      <c r="O62" s="9">
        <v>0</v>
      </c>
      <c r="P62" s="9">
        <f>'[2]Табл. 13'!P58</f>
        <v>1489.3</v>
      </c>
      <c r="Q62" s="9">
        <f>'[2]Табл. 13'!Q58</f>
        <v>541.29999999999995</v>
      </c>
      <c r="R62" s="9">
        <v>0</v>
      </c>
      <c r="S62" s="67">
        <f t="shared" si="7"/>
        <v>73.342854328769818</v>
      </c>
      <c r="T62" s="67">
        <f t="shared" si="8"/>
        <v>26.657145671230175</v>
      </c>
      <c r="U62" s="13" t="s">
        <v>109</v>
      </c>
      <c r="V62" s="10" t="str">
        <f>'[2]Табл. 13'!V58</f>
        <v>шт</v>
      </c>
      <c r="W62" s="11">
        <f>'[2]Табл. 13'!W58</f>
        <v>3</v>
      </c>
      <c r="X62" s="11">
        <f>'[2]Табл. 13'!X58</f>
        <v>3</v>
      </c>
      <c r="Y62" s="60" t="str">
        <f>'[2]Табл. 13'!Y58</f>
        <v>Срок дейсвия свидетельств до 01.10.2018</v>
      </c>
    </row>
    <row r="63" spans="1:25" s="2" customFormat="1" ht="30" x14ac:dyDescent="0.2">
      <c r="A63" s="154"/>
      <c r="B63" s="151"/>
      <c r="C63" s="5">
        <f>'[2]Табл. 13'!C59</f>
        <v>5</v>
      </c>
      <c r="D63" s="6" t="str">
        <f>'[2]Табл. 13'!D59</f>
        <v>Бугурусланский район</v>
      </c>
      <c r="E63" s="6" t="str">
        <f>'[2]Табл. 13'!E59</f>
        <v>№ 2/2018МС от 28.02.2018</v>
      </c>
      <c r="F63" s="66">
        <f t="shared" si="9"/>
        <v>1083.5</v>
      </c>
      <c r="G63" s="8">
        <v>0</v>
      </c>
      <c r="H63" s="8">
        <f>'[2]Табл. 13'!H59</f>
        <v>867</v>
      </c>
      <c r="I63" s="8">
        <f>'[2]Табл. 13'!I59</f>
        <v>216.5</v>
      </c>
      <c r="J63" s="8">
        <v>0</v>
      </c>
      <c r="K63" s="66">
        <f t="shared" si="3"/>
        <v>80.018458698661746</v>
      </c>
      <c r="L63" s="66">
        <f t="shared" si="10"/>
        <v>19.981541301338257</v>
      </c>
      <c r="M63" s="9">
        <f>'[2]Табл. 13'!M59</f>
        <v>495.4</v>
      </c>
      <c r="N63" s="9">
        <f t="shared" si="11"/>
        <v>619.1</v>
      </c>
      <c r="O63" s="9">
        <v>0</v>
      </c>
      <c r="P63" s="9">
        <f>'[2]Табл. 13'!P59</f>
        <v>495.4</v>
      </c>
      <c r="Q63" s="9">
        <f>'[2]Табл. 13'!Q59</f>
        <v>123.7</v>
      </c>
      <c r="R63" s="9">
        <v>0</v>
      </c>
      <c r="S63" s="67">
        <f t="shared" si="7"/>
        <v>80.019382975286703</v>
      </c>
      <c r="T63" s="67">
        <f t="shared" si="8"/>
        <v>19.980617024713293</v>
      </c>
      <c r="U63" s="13" t="s">
        <v>109</v>
      </c>
      <c r="V63" s="10" t="str">
        <f>'[2]Табл. 13'!V59</f>
        <v>шт</v>
      </c>
      <c r="W63" s="11">
        <f>'[2]Табл. 13'!W59</f>
        <v>2</v>
      </c>
      <c r="X63" s="11">
        <f>'[2]Табл. 13'!X59</f>
        <v>1</v>
      </c>
      <c r="Y63" s="60" t="str">
        <f>'[2]Табл. 13'!Y59</f>
        <v>Срок дейсвия свидетельств до 01.10.2018</v>
      </c>
    </row>
    <row r="64" spans="1:25" s="2" customFormat="1" ht="30" x14ac:dyDescent="0.2">
      <c r="A64" s="154"/>
      <c r="B64" s="151"/>
      <c r="C64" s="5">
        <f>'[2]Табл. 13'!C60</f>
        <v>6</v>
      </c>
      <c r="D64" s="6" t="str">
        <f>'[2]Табл. 13'!D60</f>
        <v>Бузулукский район</v>
      </c>
      <c r="E64" s="6" t="str">
        <f>'[2]Табл. 13'!E60</f>
        <v>№ 26/2018МС от 28.06.2018</v>
      </c>
      <c r="F64" s="66">
        <f t="shared" si="9"/>
        <v>663.4</v>
      </c>
      <c r="G64" s="8">
        <v>0</v>
      </c>
      <c r="H64" s="8">
        <f>'[2]Табл. 13'!H60</f>
        <v>456.3</v>
      </c>
      <c r="I64" s="8">
        <f>'[2]Табл. 13'!I60</f>
        <v>207.1</v>
      </c>
      <c r="J64" s="8">
        <v>0</v>
      </c>
      <c r="K64" s="66">
        <f t="shared" si="3"/>
        <v>68.782031956587289</v>
      </c>
      <c r="L64" s="66">
        <f t="shared" si="10"/>
        <v>31.217968043412725</v>
      </c>
      <c r="M64" s="9">
        <f>'[2]Табл. 13'!M60</f>
        <v>0</v>
      </c>
      <c r="N64" s="9">
        <f t="shared" si="11"/>
        <v>0</v>
      </c>
      <c r="O64" s="9">
        <v>0</v>
      </c>
      <c r="P64" s="9">
        <f>'[2]Табл. 13'!P60</f>
        <v>0</v>
      </c>
      <c r="Q64" s="9">
        <f>'[2]Табл. 13'!Q60</f>
        <v>0</v>
      </c>
      <c r="R64" s="9">
        <v>0</v>
      </c>
      <c r="S64" s="67">
        <v>0</v>
      </c>
      <c r="T64" s="67">
        <v>0</v>
      </c>
      <c r="U64" s="13" t="s">
        <v>109</v>
      </c>
      <c r="V64" s="10" t="str">
        <f>'[2]Табл. 13'!V60</f>
        <v>шт</v>
      </c>
      <c r="W64" s="11">
        <f>'[2]Табл. 13'!W60</f>
        <v>1</v>
      </c>
      <c r="X64" s="11">
        <f>'[2]Табл. 13'!X60</f>
        <v>0</v>
      </c>
      <c r="Y64" s="60" t="str">
        <f>'[2]Табл. 13'!Y60</f>
        <v>Срок дейсвия свидетельств до 01.10.2018</v>
      </c>
    </row>
    <row r="65" spans="1:25" s="2" customFormat="1" ht="30" x14ac:dyDescent="0.2">
      <c r="A65" s="154"/>
      <c r="B65" s="151"/>
      <c r="C65" s="5">
        <f>'[2]Табл. 13'!C61</f>
        <v>7</v>
      </c>
      <c r="D65" s="6" t="str">
        <f>'[2]Табл. 13'!D61</f>
        <v>г. Бугуруслан</v>
      </c>
      <c r="E65" s="6" t="str">
        <f>'[2]Табл. 13'!E61</f>
        <v>№ 3/2018МС от 28.02.2018, доп. соглашение № 1 от 28.06.2018</v>
      </c>
      <c r="F65" s="66">
        <f t="shared" si="9"/>
        <v>1880.3000000000002</v>
      </c>
      <c r="G65" s="8">
        <v>0</v>
      </c>
      <c r="H65" s="8">
        <f>'[2]Табл. 13'!H61</f>
        <v>1269.7</v>
      </c>
      <c r="I65" s="8">
        <f>'[2]Табл. 13'!I61</f>
        <v>610.6</v>
      </c>
      <c r="J65" s="8">
        <v>0</v>
      </c>
      <c r="K65" s="66">
        <f t="shared" si="3"/>
        <v>67.526458543849373</v>
      </c>
      <c r="L65" s="66">
        <f t="shared" si="10"/>
        <v>32.473541456150613</v>
      </c>
      <c r="M65" s="9">
        <f>'[2]Табл. 13'!M61</f>
        <v>821.7</v>
      </c>
      <c r="N65" s="9">
        <f t="shared" si="11"/>
        <v>1216.9000000000001</v>
      </c>
      <c r="O65" s="9">
        <v>0</v>
      </c>
      <c r="P65" s="9">
        <f>'[2]Табл. 13'!P61</f>
        <v>821.7</v>
      </c>
      <c r="Q65" s="9">
        <f>'[2]Табл. 13'!Q61</f>
        <v>395.2</v>
      </c>
      <c r="R65" s="9">
        <v>0</v>
      </c>
      <c r="S65" s="67">
        <f t="shared" si="7"/>
        <v>67.524036486153335</v>
      </c>
      <c r="T65" s="67">
        <f t="shared" si="8"/>
        <v>32.475963513846658</v>
      </c>
      <c r="U65" s="13" t="s">
        <v>109</v>
      </c>
      <c r="V65" s="10" t="str">
        <f>'[2]Табл. 13'!V61</f>
        <v>шт</v>
      </c>
      <c r="W65" s="11">
        <f>'[2]Табл. 13'!W61</f>
        <v>3</v>
      </c>
      <c r="X65" s="11">
        <f>'[2]Табл. 13'!X61</f>
        <v>2</v>
      </c>
      <c r="Y65" s="60" t="str">
        <f>'[2]Табл. 13'!Y61</f>
        <v>Срок дейсвия свидетельств до 01.10.2018</v>
      </c>
    </row>
    <row r="66" spans="1:25" s="2" customFormat="1" ht="30" x14ac:dyDescent="0.2">
      <c r="A66" s="154"/>
      <c r="B66" s="151"/>
      <c r="C66" s="5">
        <f>'[2]Табл. 13'!C62</f>
        <v>8</v>
      </c>
      <c r="D66" s="6" t="str">
        <f>'[2]Табл. 13'!D62</f>
        <v>г. Бузулук</v>
      </c>
      <c r="E66" s="6" t="str">
        <f>'[2]Табл. 13'!E62</f>
        <v>№ 4/2018МС от 28.02.2018</v>
      </c>
      <c r="F66" s="66">
        <f t="shared" si="9"/>
        <v>2432.3999999999996</v>
      </c>
      <c r="G66" s="8">
        <v>0</v>
      </c>
      <c r="H66" s="8">
        <f>'[2]Табл. 13'!H62</f>
        <v>1612.1</v>
      </c>
      <c r="I66" s="8">
        <f>'[2]Табл. 13'!I62</f>
        <v>820.3</v>
      </c>
      <c r="J66" s="8">
        <v>0</v>
      </c>
      <c r="K66" s="66">
        <f t="shared" si="3"/>
        <v>66.276105903634274</v>
      </c>
      <c r="L66" s="66">
        <f t="shared" si="10"/>
        <v>33.723894096365733</v>
      </c>
      <c r="M66" s="9">
        <f>'[2]Табл. 13'!M62</f>
        <v>439.7</v>
      </c>
      <c r="N66" s="9">
        <f t="shared" si="11"/>
        <v>663.4</v>
      </c>
      <c r="O66" s="9">
        <v>0</v>
      </c>
      <c r="P66" s="9">
        <f>'[2]Табл. 13'!P62</f>
        <v>439.7</v>
      </c>
      <c r="Q66" s="9">
        <f>'[2]Табл. 13'!Q62</f>
        <v>223.7</v>
      </c>
      <c r="R66" s="9">
        <v>0</v>
      </c>
      <c r="S66" s="67">
        <f t="shared" si="7"/>
        <v>66.279770877298759</v>
      </c>
      <c r="T66" s="67">
        <f t="shared" si="8"/>
        <v>33.720229122701234</v>
      </c>
      <c r="U66" s="13" t="s">
        <v>109</v>
      </c>
      <c r="V66" s="10" t="str">
        <f>'[2]Табл. 13'!V62</f>
        <v>шт</v>
      </c>
      <c r="W66" s="11">
        <f>'[2]Табл. 13'!W62</f>
        <v>3</v>
      </c>
      <c r="X66" s="11">
        <f>'[2]Табл. 13'!X62</f>
        <v>1</v>
      </c>
      <c r="Y66" s="60" t="str">
        <f>'[2]Табл. 13'!Y62</f>
        <v>Срок дейсвия свидетельств до 01.10.2018</v>
      </c>
    </row>
    <row r="67" spans="1:25" s="2" customFormat="1" ht="30" x14ac:dyDescent="0.2">
      <c r="A67" s="154"/>
      <c r="B67" s="151"/>
      <c r="C67" s="5">
        <f>'[2]Табл. 13'!C63</f>
        <v>9</v>
      </c>
      <c r="D67" s="6" t="str">
        <f>'[2]Табл. 13'!D63</f>
        <v>г. Медногорск</v>
      </c>
      <c r="E67" s="6" t="str">
        <f>'[2]Табл. 13'!E63</f>
        <v>№ 20/2018МС от 28.02.2018</v>
      </c>
      <c r="F67" s="66">
        <f t="shared" si="9"/>
        <v>663.40000000000009</v>
      </c>
      <c r="G67" s="8">
        <v>0</v>
      </c>
      <c r="H67" s="8">
        <f>'[2]Табл. 13'!H63</f>
        <v>481.1</v>
      </c>
      <c r="I67" s="8">
        <f>'[2]Табл. 13'!I63</f>
        <v>182.3</v>
      </c>
      <c r="J67" s="8">
        <v>0</v>
      </c>
      <c r="K67" s="66">
        <f t="shared" si="3"/>
        <v>72.520349713596616</v>
      </c>
      <c r="L67" s="66">
        <f t="shared" si="10"/>
        <v>27.479650286403373</v>
      </c>
      <c r="M67" s="9">
        <f>'[2]Табл. 13'!M63</f>
        <v>481.1</v>
      </c>
      <c r="N67" s="9">
        <f t="shared" si="11"/>
        <v>663.40000000000009</v>
      </c>
      <c r="O67" s="9">
        <v>0</v>
      </c>
      <c r="P67" s="9">
        <f>'[2]Табл. 13'!P63</f>
        <v>481.1</v>
      </c>
      <c r="Q67" s="9">
        <f>'[2]Табл. 13'!Q63</f>
        <v>182.3</v>
      </c>
      <c r="R67" s="9">
        <v>0</v>
      </c>
      <c r="S67" s="67">
        <f t="shared" si="7"/>
        <v>72.520349713596616</v>
      </c>
      <c r="T67" s="67">
        <f t="shared" si="8"/>
        <v>27.479650286403373</v>
      </c>
      <c r="U67" s="13" t="s">
        <v>109</v>
      </c>
      <c r="V67" s="10" t="str">
        <f>'[2]Табл. 13'!V63</f>
        <v>шт</v>
      </c>
      <c r="W67" s="11">
        <f>'[2]Табл. 13'!W63</f>
        <v>1</v>
      </c>
      <c r="X67" s="11">
        <f>'[2]Табл. 13'!X63</f>
        <v>1</v>
      </c>
      <c r="Y67" s="60" t="str">
        <f>'[2]Табл. 13'!Y63</f>
        <v>Срок дейсвия свидетельств до 01.10.2018</v>
      </c>
    </row>
    <row r="68" spans="1:25" s="2" customFormat="1" ht="30" x14ac:dyDescent="0.2">
      <c r="A68" s="154"/>
      <c r="B68" s="151"/>
      <c r="C68" s="5">
        <f>'[2]Табл. 13'!C64</f>
        <v>10</v>
      </c>
      <c r="D68" s="6" t="str">
        <f>'[2]Табл. 13'!D64</f>
        <v>г. Оренбург</v>
      </c>
      <c r="E68" s="6" t="str">
        <f>'[2]Табл. 13'!E64</f>
        <v>№ 18/2018МС от 28.02.2018</v>
      </c>
      <c r="F68" s="66">
        <f t="shared" si="9"/>
        <v>4201.3</v>
      </c>
      <c r="G68" s="8">
        <v>0</v>
      </c>
      <c r="H68" s="8">
        <f>'[2]Табл. 13'!H64</f>
        <v>2784.5</v>
      </c>
      <c r="I68" s="8">
        <f>'[2]Табл. 13'!I64</f>
        <v>1416.8</v>
      </c>
      <c r="J68" s="8">
        <v>0</v>
      </c>
      <c r="K68" s="66">
        <f t="shared" si="3"/>
        <v>66.277104705686327</v>
      </c>
      <c r="L68" s="66">
        <f t="shared" si="10"/>
        <v>33.722895294313659</v>
      </c>
      <c r="M68" s="9">
        <f>'[2]Табл. 13'!M64</f>
        <v>879.4</v>
      </c>
      <c r="N68" s="9">
        <f t="shared" si="11"/>
        <v>1326.8</v>
      </c>
      <c r="O68" s="9">
        <v>0</v>
      </c>
      <c r="P68" s="9">
        <f>'[2]Табл. 13'!P64</f>
        <v>879.4</v>
      </c>
      <c r="Q68" s="9">
        <f>'[2]Табл. 13'!Q64</f>
        <v>447.4</v>
      </c>
      <c r="R68" s="9">
        <v>0</v>
      </c>
      <c r="S68" s="67">
        <f t="shared" si="7"/>
        <v>66.279770877298759</v>
      </c>
      <c r="T68" s="67">
        <f t="shared" si="8"/>
        <v>33.720229122701234</v>
      </c>
      <c r="U68" s="13" t="s">
        <v>109</v>
      </c>
      <c r="V68" s="10" t="str">
        <f>'[2]Табл. 13'!V64</f>
        <v>шт</v>
      </c>
      <c r="W68" s="11">
        <f>'[2]Табл. 13'!W64</f>
        <v>7</v>
      </c>
      <c r="X68" s="11">
        <f>'[2]Табл. 13'!X64</f>
        <v>2</v>
      </c>
      <c r="Y68" s="60" t="str">
        <f>'[2]Табл. 13'!Y64</f>
        <v>Срок дейсвия свидетельств до 01.10.2018</v>
      </c>
    </row>
    <row r="69" spans="1:25" s="2" customFormat="1" ht="30" x14ac:dyDescent="0.2">
      <c r="A69" s="154"/>
      <c r="B69" s="151"/>
      <c r="C69" s="5">
        <f>'[2]Табл. 13'!C65</f>
        <v>11</v>
      </c>
      <c r="D69" s="6" t="str">
        <f>'[2]Табл. 13'!D65</f>
        <v>Гайский г/о</v>
      </c>
      <c r="E69" s="6" t="str">
        <f>'[2]Табл. 13'!E65</f>
        <v>№ 6/2018МС от 28.02.2018</v>
      </c>
      <c r="F69" s="66">
        <f t="shared" si="9"/>
        <v>2211.3000000000002</v>
      </c>
      <c r="G69" s="8">
        <v>0</v>
      </c>
      <c r="H69" s="8">
        <f>'[2]Табл. 13'!H65</f>
        <v>1576.2</v>
      </c>
      <c r="I69" s="8">
        <f>'[2]Табл. 13'!I65</f>
        <v>635.1</v>
      </c>
      <c r="J69" s="8">
        <v>0</v>
      </c>
      <c r="K69" s="66">
        <f t="shared" si="3"/>
        <v>71.279337946004603</v>
      </c>
      <c r="L69" s="66">
        <f t="shared" si="10"/>
        <v>28.720662053995387</v>
      </c>
      <c r="M69" s="9">
        <f>'[2]Табл. 13'!M65</f>
        <v>1576.2</v>
      </c>
      <c r="N69" s="9">
        <f t="shared" si="11"/>
        <v>2211.3000000000002</v>
      </c>
      <c r="O69" s="9">
        <v>0</v>
      </c>
      <c r="P69" s="9">
        <f>'[2]Табл. 13'!P65</f>
        <v>1576.2</v>
      </c>
      <c r="Q69" s="9">
        <f>'[2]Табл. 13'!Q65</f>
        <v>635.1</v>
      </c>
      <c r="R69" s="9">
        <v>0</v>
      </c>
      <c r="S69" s="67">
        <f t="shared" si="7"/>
        <v>71.279337946004603</v>
      </c>
      <c r="T69" s="67">
        <f t="shared" si="8"/>
        <v>28.720662053995387</v>
      </c>
      <c r="U69" s="13" t="s">
        <v>109</v>
      </c>
      <c r="V69" s="10" t="str">
        <f>'[2]Табл. 13'!V65</f>
        <v>шт</v>
      </c>
      <c r="W69" s="11">
        <f>'[2]Табл. 13'!W65</f>
        <v>3</v>
      </c>
      <c r="X69" s="11">
        <f>'[2]Табл. 13'!X65</f>
        <v>3</v>
      </c>
      <c r="Y69" s="60" t="str">
        <f>'[2]Табл. 13'!Y65</f>
        <v>Срок дейсвия свидетельств до 01.10.2018</v>
      </c>
    </row>
    <row r="70" spans="1:25" s="2" customFormat="1" ht="30" x14ac:dyDescent="0.2">
      <c r="A70" s="154"/>
      <c r="B70" s="151"/>
      <c r="C70" s="5">
        <f>'[2]Табл. 13'!C66</f>
        <v>12</v>
      </c>
      <c r="D70" s="6" t="str">
        <f>'[2]Табл. 13'!D66</f>
        <v>Илекский район</v>
      </c>
      <c r="E70" s="6" t="str">
        <f>'[2]Табл. 13'!E66</f>
        <v>№ 19/2018МС от 28.02.2018</v>
      </c>
      <c r="F70" s="66">
        <f t="shared" si="9"/>
        <v>1695.1999999999998</v>
      </c>
      <c r="G70" s="8">
        <v>0</v>
      </c>
      <c r="H70" s="8">
        <f>'[2]Табл. 13'!H66</f>
        <v>1314.1</v>
      </c>
      <c r="I70" s="8">
        <f>'[2]Табл. 13'!I66</f>
        <v>381.1</v>
      </c>
      <c r="J70" s="8">
        <v>0</v>
      </c>
      <c r="K70" s="66">
        <f t="shared" si="3"/>
        <v>77.518876828692783</v>
      </c>
      <c r="L70" s="66">
        <f t="shared" si="10"/>
        <v>22.481123171307225</v>
      </c>
      <c r="M70" s="9">
        <f>'[2]Табл. 13'!M66</f>
        <v>914.2</v>
      </c>
      <c r="N70" s="9">
        <f t="shared" si="11"/>
        <v>1179.3000000000002</v>
      </c>
      <c r="O70" s="9">
        <v>0</v>
      </c>
      <c r="P70" s="9">
        <f>'[2]Табл. 13'!P66</f>
        <v>914.2</v>
      </c>
      <c r="Q70" s="9">
        <f>'[2]Табл. 13'!Q66</f>
        <v>265.10000000000002</v>
      </c>
      <c r="R70" s="9">
        <v>0</v>
      </c>
      <c r="S70" s="67">
        <f t="shared" si="7"/>
        <v>77.520563045874667</v>
      </c>
      <c r="T70" s="67">
        <f t="shared" si="8"/>
        <v>22.479436954125326</v>
      </c>
      <c r="U70" s="13" t="s">
        <v>109</v>
      </c>
      <c r="V70" s="10" t="str">
        <f>'[2]Табл. 13'!V66</f>
        <v>шт</v>
      </c>
      <c r="W70" s="11">
        <f>'[2]Табл. 13'!W66</f>
        <v>3</v>
      </c>
      <c r="X70" s="11">
        <f>'[2]Табл. 13'!X66</f>
        <v>2</v>
      </c>
      <c r="Y70" s="60" t="str">
        <f>'[2]Табл. 13'!Y66</f>
        <v>Срок дейсвия свидетельств до 01.10.2018</v>
      </c>
    </row>
    <row r="71" spans="1:25" s="2" customFormat="1" ht="30" x14ac:dyDescent="0.2">
      <c r="A71" s="154"/>
      <c r="B71" s="151"/>
      <c r="C71" s="5">
        <f>'[2]Табл. 13'!C67</f>
        <v>13</v>
      </c>
      <c r="D71" s="6" t="str">
        <f>'[2]Табл. 13'!D67</f>
        <v>Матвеевский район</v>
      </c>
      <c r="E71" s="6" t="str">
        <f>'[2]Табл. 13'!E67</f>
        <v>№ 8/2018МС от 28.02.2018</v>
      </c>
      <c r="F71" s="66">
        <f t="shared" si="9"/>
        <v>431.20000000000005</v>
      </c>
      <c r="G71" s="8">
        <v>0</v>
      </c>
      <c r="H71" s="8">
        <f>'[2]Табл. 13'!H67</f>
        <v>269.60000000000002</v>
      </c>
      <c r="I71" s="8">
        <f>'[2]Табл. 13'!I67</f>
        <v>161.6</v>
      </c>
      <c r="J71" s="8">
        <v>0</v>
      </c>
      <c r="K71" s="66">
        <f t="shared" si="3"/>
        <v>62.523191094619669</v>
      </c>
      <c r="L71" s="66">
        <f t="shared" si="10"/>
        <v>37.476808905380324</v>
      </c>
      <c r="M71" s="9">
        <f>'[2]Табл. 13'!M67</f>
        <v>269.60000000000002</v>
      </c>
      <c r="N71" s="9">
        <f t="shared" si="11"/>
        <v>431.20000000000005</v>
      </c>
      <c r="O71" s="9">
        <v>0</v>
      </c>
      <c r="P71" s="9">
        <f>'[2]Табл. 13'!P67</f>
        <v>269.60000000000002</v>
      </c>
      <c r="Q71" s="9">
        <f>'[2]Табл. 13'!Q67</f>
        <v>161.6</v>
      </c>
      <c r="R71" s="9">
        <v>0</v>
      </c>
      <c r="S71" s="67">
        <f t="shared" si="7"/>
        <v>62.523191094619669</v>
      </c>
      <c r="T71" s="67">
        <f t="shared" si="8"/>
        <v>37.476808905380324</v>
      </c>
      <c r="U71" s="13" t="s">
        <v>109</v>
      </c>
      <c r="V71" s="10" t="str">
        <f>'[2]Табл. 13'!V67</f>
        <v>шт</v>
      </c>
      <c r="W71" s="11">
        <f>'[2]Табл. 13'!W67</f>
        <v>1</v>
      </c>
      <c r="X71" s="11">
        <f>'[2]Табл. 13'!X67</f>
        <v>1</v>
      </c>
      <c r="Y71" s="60" t="str">
        <f>'[2]Табл. 13'!Y67</f>
        <v>Срок дейсвия свидетельств до 01.10.2018</v>
      </c>
    </row>
    <row r="72" spans="1:25" s="2" customFormat="1" ht="30" x14ac:dyDescent="0.2">
      <c r="A72" s="154"/>
      <c r="B72" s="151"/>
      <c r="C72" s="5">
        <f>'[2]Табл. 13'!C68</f>
        <v>14</v>
      </c>
      <c r="D72" s="6" t="str">
        <f>'[2]Табл. 13'!D68</f>
        <v>Новоорский район</v>
      </c>
      <c r="E72" s="6" t="str">
        <f>'[2]Табл. 13'!E68</f>
        <v>№ 5/2018МС от 28.02.2018, доп. соглашение № 1 от 28.06.2018</v>
      </c>
      <c r="F72" s="66">
        <f>G72+H72+I72</f>
        <v>2948.3</v>
      </c>
      <c r="G72" s="8">
        <v>0</v>
      </c>
      <c r="H72" s="8">
        <f>'[2]Табл. 13'!H68</f>
        <v>2248.8000000000002</v>
      </c>
      <c r="I72" s="8">
        <f>'[2]Табл. 13'!I68</f>
        <v>699.5</v>
      </c>
      <c r="J72" s="8">
        <v>0</v>
      </c>
      <c r="K72" s="66">
        <f t="shared" si="3"/>
        <v>76.27446325000848</v>
      </c>
      <c r="L72" s="66">
        <f t="shared" si="10"/>
        <v>23.72553674999152</v>
      </c>
      <c r="M72" s="9">
        <f>'[2]Табл. 13'!M68</f>
        <v>1349.3</v>
      </c>
      <c r="N72" s="9">
        <f t="shared" si="11"/>
        <v>1769</v>
      </c>
      <c r="O72" s="9">
        <v>0</v>
      </c>
      <c r="P72" s="9">
        <f>'[2]Табл. 13'!P68</f>
        <v>1349.3</v>
      </c>
      <c r="Q72" s="9">
        <f>'[2]Табл. 13'!Q68</f>
        <v>419.7</v>
      </c>
      <c r="R72" s="9">
        <v>0</v>
      </c>
      <c r="S72" s="67">
        <f t="shared" si="7"/>
        <v>76.274731486715652</v>
      </c>
      <c r="T72" s="67">
        <f t="shared" si="8"/>
        <v>23.725268513284341</v>
      </c>
      <c r="U72" s="13" t="s">
        <v>109</v>
      </c>
      <c r="V72" s="10" t="str">
        <f>'[2]Табл. 13'!V68</f>
        <v>шт</v>
      </c>
      <c r="W72" s="11">
        <f>'[2]Табл. 13'!W68</f>
        <v>4</v>
      </c>
      <c r="X72" s="11">
        <f>'[2]Табл. 13'!X68</f>
        <v>2</v>
      </c>
      <c r="Y72" s="60" t="str">
        <f>'[2]Табл. 13'!Y68</f>
        <v>Срок дейсвия свидетельств до 01.10.2018</v>
      </c>
    </row>
    <row r="73" spans="1:25" s="2" customFormat="1" ht="30" x14ac:dyDescent="0.2">
      <c r="A73" s="154"/>
      <c r="B73" s="151"/>
      <c r="C73" s="5">
        <f>'[2]Табл. 13'!C69</f>
        <v>15</v>
      </c>
      <c r="D73" s="6" t="str">
        <f>'[2]Табл. 13'!D69</f>
        <v>Новосергиевский район</v>
      </c>
      <c r="E73" s="6" t="str">
        <f>'[2]Табл. 13'!E69</f>
        <v>№ 9/2018МС от 28.02.2018</v>
      </c>
      <c r="F73" s="66">
        <f t="shared" si="9"/>
        <v>1238.1999999999998</v>
      </c>
      <c r="G73" s="8">
        <v>0</v>
      </c>
      <c r="H73" s="8">
        <f>'[2]Табл. 13'!H69</f>
        <v>953.8</v>
      </c>
      <c r="I73" s="8">
        <f>'[2]Табл. 13'!I69</f>
        <v>284.39999999999998</v>
      </c>
      <c r="J73" s="8">
        <v>0</v>
      </c>
      <c r="K73" s="66">
        <f t="shared" si="3"/>
        <v>77.031174285252789</v>
      </c>
      <c r="L73" s="66">
        <f t="shared" si="10"/>
        <v>22.968825714747215</v>
      </c>
      <c r="M73" s="9">
        <f>'[2]Табл. 13'!M69</f>
        <v>476.9</v>
      </c>
      <c r="N73" s="9">
        <f t="shared" si="11"/>
        <v>619.09999999999991</v>
      </c>
      <c r="O73" s="9">
        <v>0</v>
      </c>
      <c r="P73" s="9">
        <f>'[2]Табл. 13'!P69</f>
        <v>476.9</v>
      </c>
      <c r="Q73" s="9">
        <f>'[2]Табл. 13'!Q69</f>
        <v>142.19999999999999</v>
      </c>
      <c r="R73" s="9">
        <v>0</v>
      </c>
      <c r="S73" s="67">
        <f t="shared" si="7"/>
        <v>77.031174285252789</v>
      </c>
      <c r="T73" s="67">
        <f t="shared" si="8"/>
        <v>22.968825714747215</v>
      </c>
      <c r="U73" s="13" t="s">
        <v>109</v>
      </c>
      <c r="V73" s="10" t="str">
        <f>'[2]Табл. 13'!V69</f>
        <v>шт</v>
      </c>
      <c r="W73" s="11">
        <f>'[2]Табл. 13'!W69</f>
        <v>2</v>
      </c>
      <c r="X73" s="11">
        <f>'[2]Табл. 13'!X69</f>
        <v>1</v>
      </c>
      <c r="Y73" s="60" t="str">
        <f>'[2]Табл. 13'!Y69</f>
        <v>Срок дейсвия свидетельств до 01.10.2018</v>
      </c>
    </row>
    <row r="74" spans="1:25" s="2" customFormat="1" ht="30" x14ac:dyDescent="0.2">
      <c r="A74" s="154"/>
      <c r="B74" s="151"/>
      <c r="C74" s="5">
        <f>'[2]Табл. 13'!C70</f>
        <v>16</v>
      </c>
      <c r="D74" s="6" t="str">
        <f>'[2]Табл. 13'!D70</f>
        <v>Октябрьский район</v>
      </c>
      <c r="E74" s="6" t="str">
        <f>'[2]Табл. 13'!E70</f>
        <v>№ 1/2018МС от 28.02.2018</v>
      </c>
      <c r="F74" s="66">
        <f t="shared" si="9"/>
        <v>1105.5999999999999</v>
      </c>
      <c r="G74" s="8">
        <v>0</v>
      </c>
      <c r="H74" s="8">
        <f>'[2]Табл. 13'!H70</f>
        <v>774.2</v>
      </c>
      <c r="I74" s="8">
        <f>'[2]Табл. 13'!I70</f>
        <v>331.4</v>
      </c>
      <c r="J74" s="8">
        <v>0</v>
      </c>
      <c r="K74" s="66">
        <f t="shared" si="3"/>
        <v>70.025325615050662</v>
      </c>
      <c r="L74" s="66">
        <f t="shared" si="10"/>
        <v>29.974674384949353</v>
      </c>
      <c r="M74" s="9">
        <f>'[2]Табл. 13'!M70</f>
        <v>0</v>
      </c>
      <c r="N74" s="9">
        <f t="shared" si="11"/>
        <v>0</v>
      </c>
      <c r="O74" s="9">
        <v>0</v>
      </c>
      <c r="P74" s="9">
        <f>'[2]Табл. 13'!P70</f>
        <v>0</v>
      </c>
      <c r="Q74" s="9">
        <f>'[2]Табл. 13'!Q70</f>
        <v>0</v>
      </c>
      <c r="R74" s="9">
        <v>0</v>
      </c>
      <c r="S74" s="67">
        <v>0</v>
      </c>
      <c r="T74" s="67">
        <v>0</v>
      </c>
      <c r="U74" s="13" t="s">
        <v>109</v>
      </c>
      <c r="V74" s="10" t="str">
        <f>'[2]Табл. 13'!V70</f>
        <v>шт</v>
      </c>
      <c r="W74" s="11">
        <f>'[2]Табл. 13'!W70</f>
        <v>1</v>
      </c>
      <c r="X74" s="11">
        <f>'[2]Табл. 13'!X70</f>
        <v>0</v>
      </c>
      <c r="Y74" s="60" t="str">
        <f>'[2]Табл. 13'!Y70</f>
        <v>Срок дейсвия свидетельств до 01.10.2018</v>
      </c>
    </row>
    <row r="75" spans="1:25" s="2" customFormat="1" ht="30" x14ac:dyDescent="0.2">
      <c r="A75" s="154"/>
      <c r="B75" s="151"/>
      <c r="C75" s="5">
        <f>'[2]Табл. 13'!C71</f>
        <v>17</v>
      </c>
      <c r="D75" s="6" t="str">
        <f>'[2]Табл. 13'!D71</f>
        <v>Оренбургский район</v>
      </c>
      <c r="E75" s="6" t="str">
        <f>'[2]Табл. 13'!E71</f>
        <v>№ 12/2018МС от 28.02.2018</v>
      </c>
      <c r="F75" s="66">
        <f t="shared" si="9"/>
        <v>3593.2000000000003</v>
      </c>
      <c r="G75" s="8">
        <v>0</v>
      </c>
      <c r="H75" s="8">
        <f>'[2]Табл. 13'!H71</f>
        <v>2471.3000000000002</v>
      </c>
      <c r="I75" s="8">
        <f>'[2]Табл. 13'!I71</f>
        <v>1121.9000000000001</v>
      </c>
      <c r="J75" s="8">
        <v>0</v>
      </c>
      <c r="K75" s="66">
        <f t="shared" si="3"/>
        <v>68.777134587554272</v>
      </c>
      <c r="L75" s="66">
        <f t="shared" si="10"/>
        <v>31.222865412445731</v>
      </c>
      <c r="M75" s="9">
        <f>'[2]Табл. 13'!M71</f>
        <v>1581.6</v>
      </c>
      <c r="N75" s="9">
        <f t="shared" si="11"/>
        <v>1724.7</v>
      </c>
      <c r="O75" s="9">
        <v>0</v>
      </c>
      <c r="P75" s="9">
        <f>'[2]Табл. 13'!P71</f>
        <v>1186.2</v>
      </c>
      <c r="Q75" s="9">
        <f>'[2]Табл. 13'!Q71</f>
        <v>538.5</v>
      </c>
      <c r="R75" s="9">
        <v>0</v>
      </c>
      <c r="S75" s="67">
        <f t="shared" si="7"/>
        <v>68.777178639763434</v>
      </c>
      <c r="T75" s="67">
        <f t="shared" si="8"/>
        <v>31.222821360236562</v>
      </c>
      <c r="U75" s="13" t="s">
        <v>109</v>
      </c>
      <c r="V75" s="10" t="str">
        <f>'[2]Табл. 13'!V71</f>
        <v>шт</v>
      </c>
      <c r="W75" s="11">
        <f>'[2]Табл. 13'!W71</f>
        <v>6</v>
      </c>
      <c r="X75" s="11">
        <f>'[2]Табл. 13'!X71</f>
        <v>3</v>
      </c>
      <c r="Y75" s="60" t="str">
        <f>'[2]Табл. 13'!Y71</f>
        <v>Срок дейсвия свидетельств до 01.10.2018</v>
      </c>
    </row>
    <row r="76" spans="1:25" s="2" customFormat="1" ht="30" x14ac:dyDescent="0.2">
      <c r="A76" s="154"/>
      <c r="B76" s="151"/>
      <c r="C76" s="5">
        <f>'[2]Табл. 13'!C72</f>
        <v>18</v>
      </c>
      <c r="D76" s="6" t="str">
        <f>'[2]Табл. 13'!D72</f>
        <v>Первомайский район</v>
      </c>
      <c r="E76" s="6" t="str">
        <f>'[2]Табл. 13'!E72</f>
        <v>№ 21/2018МС от 28.02.2018</v>
      </c>
      <c r="F76" s="66">
        <f t="shared" si="9"/>
        <v>1787.5</v>
      </c>
      <c r="G76" s="8">
        <v>0</v>
      </c>
      <c r="H76" s="8">
        <f>'[2]Табл. 13'!H72</f>
        <v>1430.5</v>
      </c>
      <c r="I76" s="8">
        <f>'[2]Табл. 13'!I72</f>
        <v>357</v>
      </c>
      <c r="J76" s="8">
        <v>0</v>
      </c>
      <c r="K76" s="66">
        <f t="shared" si="3"/>
        <v>80.027972027972027</v>
      </c>
      <c r="L76" s="66">
        <f t="shared" si="10"/>
        <v>19.972027972027973</v>
      </c>
      <c r="M76" s="9">
        <f>'[2]Табл. 13'!M72</f>
        <v>515</v>
      </c>
      <c r="N76" s="9">
        <f t="shared" si="11"/>
        <v>643.5</v>
      </c>
      <c r="O76" s="9">
        <v>0</v>
      </c>
      <c r="P76" s="9">
        <f>'[2]Табл. 13'!P72</f>
        <v>515</v>
      </c>
      <c r="Q76" s="9">
        <f>'[2]Табл. 13'!Q72</f>
        <v>128.5</v>
      </c>
      <c r="R76" s="9">
        <v>0</v>
      </c>
      <c r="S76" s="67">
        <f t="shared" si="7"/>
        <v>80.031080031080023</v>
      </c>
      <c r="T76" s="67">
        <f t="shared" si="8"/>
        <v>19.96891996891997</v>
      </c>
      <c r="U76" s="13" t="s">
        <v>109</v>
      </c>
      <c r="V76" s="10" t="str">
        <f>'[2]Табл. 13'!V72</f>
        <v>шт</v>
      </c>
      <c r="W76" s="11">
        <f>'[2]Табл. 13'!W72</f>
        <v>3</v>
      </c>
      <c r="X76" s="11">
        <f>'[2]Табл. 13'!X72</f>
        <v>1</v>
      </c>
      <c r="Y76" s="60" t="str">
        <f>'[2]Табл. 13'!Y72</f>
        <v>Срок дейсвия свидетельств до 01.10.2018</v>
      </c>
    </row>
    <row r="77" spans="1:25" s="2" customFormat="1" ht="30" x14ac:dyDescent="0.2">
      <c r="A77" s="154"/>
      <c r="B77" s="151"/>
      <c r="C77" s="5">
        <f>'[2]Табл. 13'!C73</f>
        <v>19</v>
      </c>
      <c r="D77" s="6" t="str">
        <f>'[2]Табл. 13'!D73</f>
        <v>Переволоцкий район</v>
      </c>
      <c r="E77" s="6" t="str">
        <f>'[2]Табл. 13'!E73</f>
        <v>№ 7/2018МС от 28.02.2018</v>
      </c>
      <c r="F77" s="66">
        <f t="shared" si="9"/>
        <v>2948.3</v>
      </c>
      <c r="G77" s="8">
        <v>0</v>
      </c>
      <c r="H77" s="8">
        <f>'[2]Табл. 13'!H73</f>
        <v>2285.6</v>
      </c>
      <c r="I77" s="8">
        <f>'[2]Табл. 13'!I73</f>
        <v>662.7</v>
      </c>
      <c r="J77" s="8">
        <v>0</v>
      </c>
      <c r="K77" s="66">
        <f t="shared" si="3"/>
        <v>77.522640165519107</v>
      </c>
      <c r="L77" s="66">
        <f t="shared" si="10"/>
        <v>22.477359834480886</v>
      </c>
      <c r="M77" s="9">
        <f>'[2]Табл. 13'!M73</f>
        <v>914.2</v>
      </c>
      <c r="N77" s="9">
        <f t="shared" si="11"/>
        <v>1179.3000000000002</v>
      </c>
      <c r="O77" s="9">
        <v>0</v>
      </c>
      <c r="P77" s="9">
        <f>'[2]Табл. 13'!P73</f>
        <v>914.2</v>
      </c>
      <c r="Q77" s="9">
        <f>'[2]Табл. 13'!Q73</f>
        <v>265.10000000000002</v>
      </c>
      <c r="R77" s="9">
        <v>0</v>
      </c>
      <c r="S77" s="67">
        <f t="shared" si="7"/>
        <v>77.520563045874667</v>
      </c>
      <c r="T77" s="67">
        <f t="shared" si="8"/>
        <v>22.479436954125326</v>
      </c>
      <c r="U77" s="13" t="s">
        <v>109</v>
      </c>
      <c r="V77" s="10" t="str">
        <f>'[2]Табл. 13'!V73</f>
        <v>шт</v>
      </c>
      <c r="W77" s="11">
        <f>'[2]Табл. 13'!W73</f>
        <v>4</v>
      </c>
      <c r="X77" s="11">
        <f>'[2]Табл. 13'!X73</f>
        <v>2</v>
      </c>
      <c r="Y77" s="60" t="str">
        <f>'[2]Табл. 13'!Y73</f>
        <v>Срок дейсвия свидетельств до 01.10.2018</v>
      </c>
    </row>
    <row r="78" spans="1:25" s="2" customFormat="1" ht="30" x14ac:dyDescent="0.2">
      <c r="A78" s="154"/>
      <c r="B78" s="151"/>
      <c r="C78" s="5">
        <f>'[2]Табл. 13'!C74</f>
        <v>20</v>
      </c>
      <c r="D78" s="6" t="str">
        <f>'[2]Табл. 13'!D74</f>
        <v>Пономарёвский район</v>
      </c>
      <c r="E78" s="6" t="str">
        <f>'[2]Табл. 13'!E74</f>
        <v>№ 17/2018МС от 28.02.2018</v>
      </c>
      <c r="F78" s="66">
        <f t="shared" si="9"/>
        <v>1326.8</v>
      </c>
      <c r="G78" s="8">
        <v>0</v>
      </c>
      <c r="H78" s="8">
        <f>'[2]Табл. 13'!H74</f>
        <v>1128.2</v>
      </c>
      <c r="I78" s="8">
        <f>'[2]Табл. 13'!I74</f>
        <v>198.6</v>
      </c>
      <c r="J78" s="8">
        <v>0</v>
      </c>
      <c r="K78" s="66">
        <f t="shared" si="3"/>
        <v>85.031655110039196</v>
      </c>
      <c r="L78" s="66">
        <f t="shared" si="10"/>
        <v>14.968344889960807</v>
      </c>
      <c r="M78" s="9">
        <f>'[2]Табл. 13'!M74</f>
        <v>564.1</v>
      </c>
      <c r="N78" s="9">
        <f t="shared" si="11"/>
        <v>663.4</v>
      </c>
      <c r="O78" s="9">
        <v>0</v>
      </c>
      <c r="P78" s="9">
        <f>'[2]Табл. 13'!P74</f>
        <v>564.1</v>
      </c>
      <c r="Q78" s="9">
        <f>'[2]Табл. 13'!Q74</f>
        <v>99.3</v>
      </c>
      <c r="R78" s="9">
        <v>0</v>
      </c>
      <c r="S78" s="67">
        <f t="shared" si="7"/>
        <v>85.031655110039196</v>
      </c>
      <c r="T78" s="67">
        <f t="shared" si="8"/>
        <v>14.968344889960807</v>
      </c>
      <c r="U78" s="13" t="s">
        <v>109</v>
      </c>
      <c r="V78" s="10" t="str">
        <f>'[2]Табл. 13'!V74</f>
        <v>шт</v>
      </c>
      <c r="W78" s="11">
        <f>'[2]Табл. 13'!W74</f>
        <v>2</v>
      </c>
      <c r="X78" s="11">
        <f>'[2]Табл. 13'!X74</f>
        <v>1</v>
      </c>
      <c r="Y78" s="60" t="str">
        <f>'[2]Табл. 13'!Y74</f>
        <v>Срок дейсвия свидетельств до 01.10.2018</v>
      </c>
    </row>
    <row r="79" spans="1:25" s="2" customFormat="1" ht="30" x14ac:dyDescent="0.2">
      <c r="A79" s="154"/>
      <c r="B79" s="151"/>
      <c r="C79" s="5">
        <f>'[2]Табл. 13'!C75</f>
        <v>21</v>
      </c>
      <c r="D79" s="6" t="str">
        <f>'[2]Табл. 13'!D75</f>
        <v>Сакмарский район</v>
      </c>
      <c r="E79" s="6" t="str">
        <f>'[2]Табл. 13'!E75</f>
        <v>№ 14/2018МС от 28.02.2018</v>
      </c>
      <c r="F79" s="66">
        <f t="shared" si="9"/>
        <v>1769</v>
      </c>
      <c r="G79" s="8">
        <v>0</v>
      </c>
      <c r="H79" s="8">
        <f>'[2]Табл. 13'!H75</f>
        <v>1327.2</v>
      </c>
      <c r="I79" s="8">
        <f>'[2]Табл. 13'!I75</f>
        <v>441.8</v>
      </c>
      <c r="J79" s="8">
        <v>0</v>
      </c>
      <c r="K79" s="66">
        <f t="shared" si="3"/>
        <v>75.025438100621827</v>
      </c>
      <c r="L79" s="66">
        <f t="shared" si="10"/>
        <v>24.97456189937818</v>
      </c>
      <c r="M79" s="9">
        <f>'[2]Табл. 13'!M75</f>
        <v>1327.2</v>
      </c>
      <c r="N79" s="9">
        <f t="shared" si="11"/>
        <v>1769</v>
      </c>
      <c r="O79" s="9">
        <v>0</v>
      </c>
      <c r="P79" s="9">
        <f>'[2]Табл. 13'!P75</f>
        <v>1327.2</v>
      </c>
      <c r="Q79" s="9">
        <f>'[2]Табл. 13'!Q75</f>
        <v>441.8</v>
      </c>
      <c r="R79" s="9">
        <v>0</v>
      </c>
      <c r="S79" s="67">
        <f t="shared" si="7"/>
        <v>75.025438100621827</v>
      </c>
      <c r="T79" s="67">
        <f t="shared" si="8"/>
        <v>24.97456189937818</v>
      </c>
      <c r="U79" s="13" t="s">
        <v>109</v>
      </c>
      <c r="V79" s="10" t="str">
        <f>'[2]Табл. 13'!V75</f>
        <v>шт</v>
      </c>
      <c r="W79" s="11">
        <f>'[2]Табл. 13'!W75</f>
        <v>2</v>
      </c>
      <c r="X79" s="11">
        <f>'[2]Табл. 13'!X75</f>
        <v>2</v>
      </c>
      <c r="Y79" s="60" t="str">
        <f>'[2]Табл. 13'!Y75</f>
        <v>Срок дейсвия свидетельств до 01.10.2018</v>
      </c>
    </row>
    <row r="80" spans="1:25" s="2" customFormat="1" ht="30" x14ac:dyDescent="0.2">
      <c r="A80" s="154"/>
      <c r="B80" s="151"/>
      <c r="C80" s="5">
        <f>'[2]Табл. 13'!C76</f>
        <v>22</v>
      </c>
      <c r="D80" s="6" t="str">
        <f>'[2]Табл. 13'!D76</f>
        <v>Саракташский район</v>
      </c>
      <c r="E80" s="7" t="str">
        <f>'[2]Табл. 13'!E76</f>
        <v>№ 23/2018МС от 28.02.2018</v>
      </c>
      <c r="F80" s="66">
        <f t="shared" si="9"/>
        <v>3169.4</v>
      </c>
      <c r="G80" s="8">
        <v>0</v>
      </c>
      <c r="H80" s="8">
        <f>'[2]Табл. 13'!H76</f>
        <v>2457</v>
      </c>
      <c r="I80" s="8">
        <f>'[2]Табл. 13'!I76</f>
        <v>712.4</v>
      </c>
      <c r="J80" s="8">
        <v>0</v>
      </c>
      <c r="K80" s="66">
        <f t="shared" si="3"/>
        <v>77.522559474979488</v>
      </c>
      <c r="L80" s="66">
        <f t="shared" si="10"/>
        <v>22.477440525020505</v>
      </c>
      <c r="M80" s="9">
        <f>'[2]Табл. 13'!M76</f>
        <v>1771.3</v>
      </c>
      <c r="N80" s="9">
        <f t="shared" si="11"/>
        <v>2284.9</v>
      </c>
      <c r="O80" s="9">
        <v>0</v>
      </c>
      <c r="P80" s="9">
        <f>'[2]Табл. 13'!P76</f>
        <v>1771.3</v>
      </c>
      <c r="Q80" s="9">
        <f>'[2]Табл. 13'!Q76</f>
        <v>513.6</v>
      </c>
      <c r="R80" s="9">
        <v>0</v>
      </c>
      <c r="S80" s="67">
        <f t="shared" si="7"/>
        <v>77.521992209724715</v>
      </c>
      <c r="T80" s="67">
        <f t="shared" si="8"/>
        <v>22.478007790275285</v>
      </c>
      <c r="U80" s="13" t="s">
        <v>109</v>
      </c>
      <c r="V80" s="10" t="str">
        <f>'[2]Табл. 13'!V76</f>
        <v>шт</v>
      </c>
      <c r="W80" s="11">
        <f>'[2]Табл. 13'!W76</f>
        <v>4</v>
      </c>
      <c r="X80" s="11">
        <f>'[2]Табл. 13'!X76</f>
        <v>3</v>
      </c>
      <c r="Y80" s="60" t="str">
        <f>'[2]Табл. 13'!Y76</f>
        <v>Срок дейсвия свидетельств до 01.10.2018</v>
      </c>
    </row>
    <row r="81" spans="1:25" s="2" customFormat="1" ht="30" x14ac:dyDescent="0.2">
      <c r="A81" s="154"/>
      <c r="B81" s="151"/>
      <c r="C81" s="5">
        <f>'[2]Табл. 13'!C77</f>
        <v>23</v>
      </c>
      <c r="D81" s="6" t="str">
        <f>'[2]Табл. 13'!D77</f>
        <v>Соль-Илецкий  г/о</v>
      </c>
      <c r="E81" s="6" t="str">
        <f>'[2]Табл. 13'!E77</f>
        <v>№ 10/2018МС от 28.02.2018</v>
      </c>
      <c r="F81" s="66">
        <f t="shared" si="9"/>
        <v>1769</v>
      </c>
      <c r="G81" s="8">
        <v>0</v>
      </c>
      <c r="H81" s="8">
        <f>'[2]Табл. 13'!H77</f>
        <v>1283</v>
      </c>
      <c r="I81" s="8">
        <f>'[2]Табл. 13'!I77</f>
        <v>486</v>
      </c>
      <c r="J81" s="8">
        <v>0</v>
      </c>
      <c r="K81" s="66">
        <f t="shared" si="3"/>
        <v>72.526851328434134</v>
      </c>
      <c r="L81" s="66">
        <f t="shared" si="10"/>
        <v>27.473148671565855</v>
      </c>
      <c r="M81" s="9">
        <f>'[2]Табл. 13'!M77</f>
        <v>641.5</v>
      </c>
      <c r="N81" s="9">
        <f t="shared" si="11"/>
        <v>884.50099999999998</v>
      </c>
      <c r="O81" s="9">
        <v>0</v>
      </c>
      <c r="P81" s="9">
        <f>'[2]Табл. 13'!P77</f>
        <v>641.5</v>
      </c>
      <c r="Q81" s="9">
        <f>'[2]Табл. 13'!Q77</f>
        <v>243.001</v>
      </c>
      <c r="R81" s="9">
        <v>0</v>
      </c>
      <c r="S81" s="67">
        <f t="shared" si="7"/>
        <v>72.5267693309561</v>
      </c>
      <c r="T81" s="67">
        <f t="shared" si="8"/>
        <v>27.4732306690439</v>
      </c>
      <c r="U81" s="13" t="s">
        <v>109</v>
      </c>
      <c r="V81" s="10" t="str">
        <f>'[2]Табл. 13'!V77</f>
        <v>шт</v>
      </c>
      <c r="W81" s="11">
        <f>'[2]Табл. 13'!W77</f>
        <v>2</v>
      </c>
      <c r="X81" s="11">
        <f>'[2]Табл. 13'!X77</f>
        <v>1</v>
      </c>
      <c r="Y81" s="60" t="str">
        <f>'[2]Табл. 13'!Y77</f>
        <v>Срок дейсвия свидетельств до 01.10.2018</v>
      </c>
    </row>
    <row r="82" spans="1:25" s="2" customFormat="1" ht="30" x14ac:dyDescent="0.2">
      <c r="A82" s="154"/>
      <c r="B82" s="151"/>
      <c r="C82" s="5">
        <f>'[2]Табл. 13'!C78</f>
        <v>24</v>
      </c>
      <c r="D82" s="6" t="str">
        <f>'[2]Табл. 13'!D78</f>
        <v>Сорочинский г/о</v>
      </c>
      <c r="E82" s="6" t="str">
        <f>'[2]Табл. 13'!E78</f>
        <v>№ 22/2018МС от 28.02.2018</v>
      </c>
      <c r="F82" s="66">
        <f t="shared" si="9"/>
        <v>1769</v>
      </c>
      <c r="G82" s="8">
        <v>0</v>
      </c>
      <c r="H82" s="8">
        <f>'[2]Табл. 13'!H78</f>
        <v>1349.3</v>
      </c>
      <c r="I82" s="8">
        <f>'[2]Табл. 13'!I78</f>
        <v>419.7</v>
      </c>
      <c r="J82" s="8">
        <v>0</v>
      </c>
      <c r="K82" s="66">
        <f t="shared" si="3"/>
        <v>76.274731486715652</v>
      </c>
      <c r="L82" s="66">
        <f t="shared" si="10"/>
        <v>23.725268513284341</v>
      </c>
      <c r="M82" s="9">
        <f>'[2]Табл. 13'!M78</f>
        <v>0</v>
      </c>
      <c r="N82" s="9">
        <f t="shared" si="11"/>
        <v>0</v>
      </c>
      <c r="O82" s="9">
        <v>0</v>
      </c>
      <c r="P82" s="9">
        <f>'[2]Табл. 13'!P78</f>
        <v>0</v>
      </c>
      <c r="Q82" s="9">
        <f>'[2]Табл. 13'!Q78</f>
        <v>0</v>
      </c>
      <c r="R82" s="9">
        <v>0</v>
      </c>
      <c r="S82" s="67">
        <v>0</v>
      </c>
      <c r="T82" s="67">
        <v>0</v>
      </c>
      <c r="U82" s="13" t="s">
        <v>109</v>
      </c>
      <c r="V82" s="10" t="str">
        <f>'[2]Табл. 13'!V78</f>
        <v>шт</v>
      </c>
      <c r="W82" s="11">
        <f>'[2]Табл. 13'!W78</f>
        <v>2</v>
      </c>
      <c r="X82" s="11">
        <f>'[2]Табл. 13'!X78</f>
        <v>0</v>
      </c>
      <c r="Y82" s="60" t="str">
        <f>'[2]Табл. 13'!Y78</f>
        <v>Срок дейсвия свидетельств до 01.10.2018</v>
      </c>
    </row>
    <row r="83" spans="1:25" s="2" customFormat="1" ht="30" x14ac:dyDescent="0.2">
      <c r="A83" s="154"/>
      <c r="B83" s="151"/>
      <c r="C83" s="5">
        <f>'[2]Табл. 13'!C79</f>
        <v>25</v>
      </c>
      <c r="D83" s="6" t="str">
        <f>'[2]Табл. 13'!D79</f>
        <v>Ташлинский район</v>
      </c>
      <c r="E83" s="6" t="str">
        <f>'[2]Табл. 13'!E79</f>
        <v>№ 24/2018МС от 28.02.2018</v>
      </c>
      <c r="F83" s="66">
        <f t="shared" si="9"/>
        <v>2063.8000000000002</v>
      </c>
      <c r="G83" s="8">
        <v>0</v>
      </c>
      <c r="H83" s="8">
        <f>'[2]Табл. 13'!H79</f>
        <v>1651.5</v>
      </c>
      <c r="I83" s="8">
        <f>'[2]Табл. 13'!I79</f>
        <v>412.3</v>
      </c>
      <c r="J83" s="8">
        <v>0</v>
      </c>
      <c r="K83" s="66">
        <f t="shared" si="3"/>
        <v>80.022288981490448</v>
      </c>
      <c r="L83" s="66">
        <f t="shared" si="10"/>
        <v>19.977711018509545</v>
      </c>
      <c r="M83" s="9">
        <f>'[2]Табл. 13'!M79</f>
        <v>707.8</v>
      </c>
      <c r="N83" s="9">
        <f t="shared" si="11"/>
        <v>884.5</v>
      </c>
      <c r="O83" s="9">
        <v>0</v>
      </c>
      <c r="P83" s="9">
        <f>'[2]Табл. 13'!P79</f>
        <v>707.8</v>
      </c>
      <c r="Q83" s="9">
        <f>'[2]Табл. 13'!Q79</f>
        <v>176.7</v>
      </c>
      <c r="R83" s="9">
        <v>0</v>
      </c>
      <c r="S83" s="67">
        <f t="shared" si="7"/>
        <v>80.02261164499717</v>
      </c>
      <c r="T83" s="67">
        <f t="shared" si="8"/>
        <v>19.977388355002827</v>
      </c>
      <c r="U83" s="13" t="s">
        <v>109</v>
      </c>
      <c r="V83" s="10" t="str">
        <f>'[2]Табл. 13'!V79</f>
        <v>шт</v>
      </c>
      <c r="W83" s="11">
        <f>'[2]Табл. 13'!W79</f>
        <v>2</v>
      </c>
      <c r="X83" s="11">
        <f>'[2]Табл. 13'!X79</f>
        <v>1</v>
      </c>
      <c r="Y83" s="60" t="str">
        <f>'[2]Табл. 13'!Y79</f>
        <v>Срок дейсвия свидетельств до 01.10.2018</v>
      </c>
    </row>
    <row r="84" spans="1:25" s="2" customFormat="1" ht="30" x14ac:dyDescent="0.2">
      <c r="A84" s="155"/>
      <c r="B84" s="152"/>
      <c r="C84" s="5">
        <f>'[2]Табл. 13'!C80</f>
        <v>26</v>
      </c>
      <c r="D84" s="6" t="str">
        <f>'[2]Табл. 13'!D80</f>
        <v>Тоцкий район</v>
      </c>
      <c r="E84" s="6" t="str">
        <f>'[2]Табл. 13'!E80</f>
        <v>№ 25/2018МС от 28.02.2018</v>
      </c>
      <c r="F84" s="66">
        <f t="shared" si="9"/>
        <v>670.8</v>
      </c>
      <c r="G84" s="8">
        <v>0</v>
      </c>
      <c r="H84" s="8">
        <f>'[2]Табл. 13'!H80</f>
        <v>511.6</v>
      </c>
      <c r="I84" s="8">
        <f>'[2]Табл. 13'!I80</f>
        <v>159.19999999999999</v>
      </c>
      <c r="J84" s="8">
        <v>0</v>
      </c>
      <c r="K84" s="66">
        <f t="shared" si="3"/>
        <v>76.267143709004188</v>
      </c>
      <c r="L84" s="66">
        <f t="shared" si="10"/>
        <v>23.732856290995826</v>
      </c>
      <c r="M84" s="9">
        <f>'[2]Табл. 13'!M80</f>
        <v>0</v>
      </c>
      <c r="N84" s="9">
        <f>O84+P84+Q84</f>
        <v>0</v>
      </c>
      <c r="O84" s="9">
        <v>0</v>
      </c>
      <c r="P84" s="9">
        <f>'[2]Табл. 13'!P80</f>
        <v>0</v>
      </c>
      <c r="Q84" s="9">
        <f>'[2]Табл. 13'!Q80</f>
        <v>0</v>
      </c>
      <c r="R84" s="9">
        <v>0</v>
      </c>
      <c r="S84" s="67">
        <v>0</v>
      </c>
      <c r="T84" s="67">
        <v>0</v>
      </c>
      <c r="U84" s="13" t="s">
        <v>109</v>
      </c>
      <c r="V84" s="10" t="str">
        <f>'[2]Табл. 13'!V80</f>
        <v>шт</v>
      </c>
      <c r="W84" s="11">
        <f>'[2]Табл. 13'!W80</f>
        <v>2</v>
      </c>
      <c r="X84" s="11">
        <f>'[2]Табл. 13'!X80</f>
        <v>0</v>
      </c>
      <c r="Y84" s="60" t="str">
        <f>'[2]Табл. 13'!Y80</f>
        <v>Срок дейсвия свидетельств до 01.10.2018</v>
      </c>
    </row>
    <row r="85" spans="1:25" s="2" customFormat="1" ht="13.15" customHeight="1" x14ac:dyDescent="0.2">
      <c r="A85" s="143" t="s">
        <v>116</v>
      </c>
      <c r="B85" s="143"/>
      <c r="C85" s="143"/>
      <c r="D85" s="143"/>
      <c r="E85" s="143"/>
      <c r="F85" s="143"/>
      <c r="G85" s="143"/>
      <c r="H85" s="143"/>
      <c r="I85" s="143"/>
      <c r="J85" s="143"/>
      <c r="K85" s="143"/>
      <c r="L85" s="143"/>
      <c r="M85" s="143"/>
      <c r="N85" s="143"/>
      <c r="O85" s="143"/>
      <c r="P85" s="143"/>
      <c r="Q85" s="143"/>
      <c r="R85" s="143"/>
      <c r="S85" s="143"/>
      <c r="T85" s="143"/>
      <c r="U85" s="143"/>
      <c r="V85" s="143"/>
      <c r="W85" s="143"/>
      <c r="X85" s="143"/>
      <c r="Y85" s="143"/>
    </row>
    <row r="86" spans="1:25" s="2" customFormat="1" ht="12.6" customHeight="1" x14ac:dyDescent="0.2">
      <c r="A86" s="143" t="s">
        <v>117</v>
      </c>
      <c r="B86" s="143"/>
      <c r="C86" s="143"/>
      <c r="D86" s="143"/>
      <c r="E86" s="143"/>
      <c r="F86" s="143"/>
      <c r="G86" s="143"/>
      <c r="H86" s="143"/>
      <c r="I86" s="143"/>
      <c r="J86" s="143"/>
      <c r="K86" s="143"/>
      <c r="L86" s="143"/>
      <c r="M86" s="143"/>
      <c r="N86" s="143"/>
      <c r="O86" s="143"/>
      <c r="P86" s="143"/>
      <c r="Q86" s="143"/>
      <c r="R86" s="143"/>
      <c r="S86" s="143"/>
      <c r="T86" s="143"/>
      <c r="U86" s="143"/>
      <c r="V86" s="143"/>
      <c r="W86" s="143"/>
      <c r="X86" s="143"/>
      <c r="Y86" s="143"/>
    </row>
    <row r="87" spans="1:25" s="2" customFormat="1" ht="12.6" customHeight="1" x14ac:dyDescent="0.2">
      <c r="A87" s="143" t="s">
        <v>118</v>
      </c>
      <c r="B87" s="143"/>
      <c r="C87" s="143"/>
      <c r="D87" s="143"/>
      <c r="E87" s="143"/>
      <c r="F87" s="143"/>
      <c r="G87" s="143"/>
      <c r="H87" s="143"/>
      <c r="I87" s="143"/>
      <c r="J87" s="143"/>
      <c r="K87" s="143"/>
      <c r="L87" s="143"/>
      <c r="M87" s="143"/>
      <c r="N87" s="143"/>
      <c r="O87" s="143"/>
      <c r="P87" s="143"/>
      <c r="Q87" s="143"/>
      <c r="R87" s="143"/>
      <c r="S87" s="143"/>
      <c r="T87" s="143"/>
      <c r="U87" s="143"/>
      <c r="V87" s="143"/>
      <c r="W87" s="143"/>
      <c r="X87" s="143"/>
      <c r="Y87" s="143"/>
    </row>
    <row r="88" spans="1:25" s="2" customFormat="1" ht="11.25" x14ac:dyDescent="0.2">
      <c r="Y88" s="14"/>
    </row>
    <row r="89" spans="1:25" s="2" customFormat="1" ht="11.25" x14ac:dyDescent="0.2">
      <c r="Y89" s="14"/>
    </row>
    <row r="90" spans="1:25" s="2" customFormat="1" ht="11.25" x14ac:dyDescent="0.2">
      <c r="Y90" s="14"/>
    </row>
    <row r="91" spans="1:25" s="2" customFormat="1" ht="11.25" x14ac:dyDescent="0.2">
      <c r="Y91" s="14"/>
    </row>
    <row r="92" spans="1:25" s="2" customFormat="1" ht="11.25" x14ac:dyDescent="0.2">
      <c r="Y92" s="14"/>
    </row>
    <row r="93" spans="1:25" s="2" customFormat="1" ht="11.25" x14ac:dyDescent="0.2">
      <c r="Y93" s="14"/>
    </row>
    <row r="94" spans="1:25" s="2" customFormat="1" ht="11.25" x14ac:dyDescent="0.2">
      <c r="Y94" s="14"/>
    </row>
    <row r="95" spans="1:25" s="2" customFormat="1" ht="11.25" x14ac:dyDescent="0.2">
      <c r="Y95" s="14"/>
    </row>
    <row r="96" spans="1:25" s="2" customFormat="1" ht="11.25" x14ac:dyDescent="0.2">
      <c r="Y96" s="14"/>
    </row>
    <row r="97" spans="25:25" s="2" customFormat="1" ht="11.25" x14ac:dyDescent="0.2">
      <c r="Y97" s="14"/>
    </row>
    <row r="98" spans="25:25" s="2" customFormat="1" ht="11.25" x14ac:dyDescent="0.2">
      <c r="Y98" s="14"/>
    </row>
    <row r="99" spans="25:25" s="2" customFormat="1" ht="11.25" x14ac:dyDescent="0.2">
      <c r="Y99" s="14"/>
    </row>
    <row r="100" spans="25:25" s="2" customFormat="1" ht="11.25" x14ac:dyDescent="0.2">
      <c r="Y100" s="14"/>
    </row>
    <row r="101" spans="25:25" s="2" customFormat="1" ht="11.25" x14ac:dyDescent="0.2">
      <c r="Y101" s="14"/>
    </row>
    <row r="102" spans="25:25" s="2" customFormat="1" ht="11.25" x14ac:dyDescent="0.2">
      <c r="Y102" s="14"/>
    </row>
    <row r="103" spans="25:25" s="2" customFormat="1" ht="11.25" x14ac:dyDescent="0.2">
      <c r="Y103" s="14"/>
    </row>
    <row r="104" spans="25:25" s="2" customFormat="1" ht="11.25" x14ac:dyDescent="0.2">
      <c r="Y104" s="14"/>
    </row>
    <row r="105" spans="25:25" s="2" customFormat="1" ht="11.25" x14ac:dyDescent="0.2">
      <c r="Y105" s="14"/>
    </row>
    <row r="106" spans="25:25" s="2" customFormat="1" ht="11.25" x14ac:dyDescent="0.2">
      <c r="Y106" s="14"/>
    </row>
    <row r="107" spans="25:25" s="2" customFormat="1" ht="11.25" x14ac:dyDescent="0.2">
      <c r="Y107" s="14"/>
    </row>
    <row r="108" spans="25:25" s="2" customFormat="1" ht="11.25" x14ac:dyDescent="0.2">
      <c r="Y108" s="14"/>
    </row>
    <row r="109" spans="25:25" s="2" customFormat="1" ht="11.25" x14ac:dyDescent="0.2">
      <c r="Y109" s="14"/>
    </row>
    <row r="110" spans="25:25" s="2" customFormat="1" ht="11.25" x14ac:dyDescent="0.2">
      <c r="Y110" s="14"/>
    </row>
    <row r="111" spans="25:25" s="2" customFormat="1" ht="11.25" x14ac:dyDescent="0.2">
      <c r="Y111" s="14"/>
    </row>
    <row r="112" spans="25:25" s="2" customFormat="1" ht="11.25" x14ac:dyDescent="0.2">
      <c r="Y112" s="14"/>
    </row>
    <row r="113" spans="25:25" s="2" customFormat="1" ht="11.25" x14ac:dyDescent="0.2">
      <c r="Y113" s="14"/>
    </row>
    <row r="114" spans="25:25" s="2" customFormat="1" ht="11.25" x14ac:dyDescent="0.2">
      <c r="Y114" s="14"/>
    </row>
    <row r="115" spans="25:25" s="2" customFormat="1" ht="11.25" x14ac:dyDescent="0.2">
      <c r="Y115" s="14"/>
    </row>
    <row r="116" spans="25:25" s="2" customFormat="1" ht="11.25" x14ac:dyDescent="0.2">
      <c r="Y116" s="14"/>
    </row>
    <row r="117" spans="25:25" s="2" customFormat="1" ht="11.25" x14ac:dyDescent="0.2">
      <c r="Y117" s="14"/>
    </row>
    <row r="118" spans="25:25" s="2" customFormat="1" ht="11.25" x14ac:dyDescent="0.2">
      <c r="Y118" s="14"/>
    </row>
    <row r="119" spans="25:25" s="2" customFormat="1" ht="11.25" x14ac:dyDescent="0.2">
      <c r="Y119" s="14"/>
    </row>
    <row r="120" spans="25:25" s="2" customFormat="1" ht="11.25" x14ac:dyDescent="0.2">
      <c r="Y120" s="14"/>
    </row>
    <row r="121" spans="25:25" s="2" customFormat="1" ht="11.25" x14ac:dyDescent="0.2">
      <c r="Y121" s="14"/>
    </row>
    <row r="122" spans="25:25" s="2" customFormat="1" ht="11.25" x14ac:dyDescent="0.2">
      <c r="Y122" s="14"/>
    </row>
    <row r="123" spans="25:25" s="2" customFormat="1" ht="11.25" x14ac:dyDescent="0.2">
      <c r="Y123" s="14"/>
    </row>
    <row r="124" spans="25:25" s="2" customFormat="1" ht="11.25" x14ac:dyDescent="0.2">
      <c r="Y124" s="14"/>
    </row>
    <row r="125" spans="25:25" s="2" customFormat="1" ht="11.25" x14ac:dyDescent="0.2">
      <c r="Y125" s="14"/>
    </row>
    <row r="126" spans="25:25" s="2" customFormat="1" ht="11.25" x14ac:dyDescent="0.2">
      <c r="Y126" s="14"/>
    </row>
    <row r="127" spans="25:25" s="2" customFormat="1" ht="11.25" x14ac:dyDescent="0.2">
      <c r="Y127" s="14"/>
    </row>
    <row r="128" spans="25:25" s="2" customFormat="1" ht="11.25" x14ac:dyDescent="0.2">
      <c r="Y128" s="14"/>
    </row>
    <row r="129" spans="25:25" s="2" customFormat="1" ht="11.25" x14ac:dyDescent="0.2">
      <c r="Y129" s="14"/>
    </row>
    <row r="130" spans="25:25" s="2" customFormat="1" ht="11.25" x14ac:dyDescent="0.2">
      <c r="Y130" s="14"/>
    </row>
    <row r="131" spans="25:25" s="2" customFormat="1" ht="11.25" x14ac:dyDescent="0.2">
      <c r="Y131" s="14"/>
    </row>
    <row r="132" spans="25:25" s="2" customFormat="1" ht="11.25" x14ac:dyDescent="0.2">
      <c r="Y132" s="14"/>
    </row>
    <row r="133" spans="25:25" s="2" customFormat="1" ht="11.25" x14ac:dyDescent="0.2">
      <c r="Y133" s="14"/>
    </row>
    <row r="134" spans="25:25" s="2" customFormat="1" ht="11.25" x14ac:dyDescent="0.2">
      <c r="Y134" s="14"/>
    </row>
    <row r="135" spans="25:25" s="2" customFormat="1" ht="11.25" x14ac:dyDescent="0.2">
      <c r="Y135" s="14"/>
    </row>
    <row r="136" spans="25:25" s="2" customFormat="1" ht="11.25" x14ac:dyDescent="0.2">
      <c r="Y136" s="14"/>
    </row>
    <row r="137" spans="25:25" s="2" customFormat="1" ht="11.25" x14ac:dyDescent="0.2">
      <c r="Y137" s="14"/>
    </row>
    <row r="138" spans="25:25" s="2" customFormat="1" ht="11.25" x14ac:dyDescent="0.2">
      <c r="Y138" s="14"/>
    </row>
    <row r="139" spans="25:25" s="2" customFormat="1" ht="11.25" x14ac:dyDescent="0.2">
      <c r="Y139" s="14"/>
    </row>
    <row r="140" spans="25:25" s="2" customFormat="1" ht="11.25" x14ac:dyDescent="0.2">
      <c r="Y140" s="14"/>
    </row>
    <row r="141" spans="25:25" s="2" customFormat="1" ht="11.25" x14ac:dyDescent="0.2">
      <c r="Y141" s="14"/>
    </row>
    <row r="142" spans="25:25" s="2" customFormat="1" ht="11.25" x14ac:dyDescent="0.2">
      <c r="Y142" s="14"/>
    </row>
    <row r="143" spans="25:25" s="2" customFormat="1" ht="11.25" x14ac:dyDescent="0.2">
      <c r="Y143" s="14"/>
    </row>
    <row r="144" spans="25:25" s="2" customFormat="1" ht="11.25" x14ac:dyDescent="0.2">
      <c r="Y144" s="14"/>
    </row>
    <row r="145" spans="25:25" s="2" customFormat="1" ht="11.25" x14ac:dyDescent="0.2">
      <c r="Y145" s="14"/>
    </row>
    <row r="146" spans="25:25" s="2" customFormat="1" ht="11.25" x14ac:dyDescent="0.2">
      <c r="Y146" s="14"/>
    </row>
    <row r="147" spans="25:25" s="2" customFormat="1" ht="11.25" x14ac:dyDescent="0.2">
      <c r="Y147" s="14"/>
    </row>
    <row r="148" spans="25:25" s="2" customFormat="1" ht="11.25" x14ac:dyDescent="0.2">
      <c r="Y148" s="14"/>
    </row>
    <row r="149" spans="25:25" s="2" customFormat="1" ht="11.25" x14ac:dyDescent="0.2">
      <c r="Y149" s="14"/>
    </row>
    <row r="150" spans="25:25" s="2" customFormat="1" ht="11.25" x14ac:dyDescent="0.2">
      <c r="Y150" s="14"/>
    </row>
    <row r="151" spans="25:25" s="2" customFormat="1" ht="11.25" x14ac:dyDescent="0.2">
      <c r="Y151" s="14"/>
    </row>
    <row r="152" spans="25:25" s="2" customFormat="1" ht="11.25" x14ac:dyDescent="0.2">
      <c r="Y152" s="14"/>
    </row>
    <row r="153" spans="25:25" s="2" customFormat="1" ht="11.25" x14ac:dyDescent="0.2">
      <c r="Y153" s="14"/>
    </row>
    <row r="154" spans="25:25" s="2" customFormat="1" ht="11.25" x14ac:dyDescent="0.2">
      <c r="Y154" s="14"/>
    </row>
    <row r="155" spans="25:25" s="2" customFormat="1" ht="11.25" x14ac:dyDescent="0.2">
      <c r="Y155" s="14"/>
    </row>
    <row r="156" spans="25:25" s="2" customFormat="1" ht="11.25" x14ac:dyDescent="0.2">
      <c r="Y156" s="14"/>
    </row>
    <row r="157" spans="25:25" s="2" customFormat="1" ht="11.25" x14ac:dyDescent="0.2">
      <c r="Y157" s="14"/>
    </row>
    <row r="158" spans="25:25" s="2" customFormat="1" ht="11.25" x14ac:dyDescent="0.2">
      <c r="Y158" s="14"/>
    </row>
    <row r="159" spans="25:25" s="2" customFormat="1" ht="11.25" x14ac:dyDescent="0.2">
      <c r="Y159" s="14"/>
    </row>
    <row r="160" spans="25:25" s="2" customFormat="1" ht="11.25" x14ac:dyDescent="0.2">
      <c r="Y160" s="14"/>
    </row>
    <row r="161" spans="25:25" s="2" customFormat="1" ht="11.25" x14ac:dyDescent="0.2">
      <c r="Y161" s="14"/>
    </row>
    <row r="162" spans="25:25" s="2" customFormat="1" ht="11.25" x14ac:dyDescent="0.2">
      <c r="Y162" s="14"/>
    </row>
    <row r="163" spans="25:25" s="2" customFormat="1" ht="11.25" x14ac:dyDescent="0.2">
      <c r="Y163" s="14"/>
    </row>
    <row r="164" spans="25:25" s="2" customFormat="1" ht="11.25" x14ac:dyDescent="0.2">
      <c r="Y164" s="14"/>
    </row>
    <row r="165" spans="25:25" s="2" customFormat="1" ht="11.25" x14ac:dyDescent="0.2">
      <c r="Y165" s="14"/>
    </row>
    <row r="166" spans="25:25" s="2" customFormat="1" ht="11.25" x14ac:dyDescent="0.2">
      <c r="Y166" s="14"/>
    </row>
    <row r="167" spans="25:25" s="2" customFormat="1" ht="11.25" x14ac:dyDescent="0.2">
      <c r="Y167" s="14"/>
    </row>
    <row r="168" spans="25:25" s="2" customFormat="1" ht="11.25" x14ac:dyDescent="0.2">
      <c r="Y168" s="14"/>
    </row>
    <row r="169" spans="25:25" s="2" customFormat="1" ht="11.25" x14ac:dyDescent="0.2">
      <c r="Y169" s="14"/>
    </row>
    <row r="170" spans="25:25" s="2" customFormat="1" ht="11.25" x14ac:dyDescent="0.2">
      <c r="Y170" s="14"/>
    </row>
    <row r="171" spans="25:25" s="2" customFormat="1" ht="11.25" x14ac:dyDescent="0.2">
      <c r="Y171" s="14"/>
    </row>
    <row r="172" spans="25:25" s="2" customFormat="1" ht="11.25" x14ac:dyDescent="0.2">
      <c r="Y172" s="14"/>
    </row>
    <row r="173" spans="25:25" s="2" customFormat="1" ht="11.25" x14ac:dyDescent="0.2">
      <c r="Y173" s="14"/>
    </row>
    <row r="174" spans="25:25" s="2" customFormat="1" ht="11.25" x14ac:dyDescent="0.2">
      <c r="Y174" s="14"/>
    </row>
    <row r="175" spans="25:25" s="2" customFormat="1" ht="11.25" x14ac:dyDescent="0.2">
      <c r="Y175" s="14"/>
    </row>
    <row r="176" spans="25:25" s="2" customFormat="1" ht="11.25" x14ac:dyDescent="0.2">
      <c r="Y176" s="14"/>
    </row>
    <row r="177" spans="25:25" s="2" customFormat="1" ht="11.25" x14ac:dyDescent="0.2">
      <c r="Y177" s="14"/>
    </row>
    <row r="178" spans="25:25" s="2" customFormat="1" ht="11.25" x14ac:dyDescent="0.2">
      <c r="Y178" s="14"/>
    </row>
    <row r="179" spans="25:25" s="2" customFormat="1" ht="11.25" x14ac:dyDescent="0.2">
      <c r="Y179" s="14"/>
    </row>
    <row r="180" spans="25:25" s="2" customFormat="1" ht="11.25" x14ac:dyDescent="0.2">
      <c r="Y180" s="14"/>
    </row>
    <row r="181" spans="25:25" s="2" customFormat="1" ht="11.25" x14ac:dyDescent="0.2">
      <c r="Y181" s="14"/>
    </row>
    <row r="182" spans="25:25" s="2" customFormat="1" ht="11.25" x14ac:dyDescent="0.2">
      <c r="Y182" s="14"/>
    </row>
    <row r="183" spans="25:25" s="2" customFormat="1" ht="11.25" x14ac:dyDescent="0.2">
      <c r="Y183" s="14"/>
    </row>
    <row r="184" spans="25:25" s="2" customFormat="1" ht="11.25" x14ac:dyDescent="0.2">
      <c r="Y184" s="14"/>
    </row>
    <row r="185" spans="25:25" s="2" customFormat="1" ht="11.25" x14ac:dyDescent="0.2">
      <c r="Y185" s="14"/>
    </row>
    <row r="186" spans="25:25" s="2" customFormat="1" ht="11.25" x14ac:dyDescent="0.2">
      <c r="Y186" s="14"/>
    </row>
    <row r="187" spans="25:25" s="2" customFormat="1" ht="11.25" x14ac:dyDescent="0.2">
      <c r="Y187" s="14"/>
    </row>
    <row r="188" spans="25:25" s="2" customFormat="1" ht="11.25" x14ac:dyDescent="0.2">
      <c r="Y188" s="14"/>
    </row>
    <row r="189" spans="25:25" s="2" customFormat="1" ht="11.25" x14ac:dyDescent="0.2">
      <c r="Y189" s="14"/>
    </row>
    <row r="190" spans="25:25" s="2" customFormat="1" ht="11.25" x14ac:dyDescent="0.2">
      <c r="Y190" s="14"/>
    </row>
    <row r="191" spans="25:25" s="2" customFormat="1" ht="11.25" x14ac:dyDescent="0.2">
      <c r="Y191" s="14"/>
    </row>
    <row r="192" spans="25:25" s="2" customFormat="1" ht="11.25" x14ac:dyDescent="0.2">
      <c r="Y192" s="14"/>
    </row>
    <row r="193" spans="25:25" s="2" customFormat="1" ht="11.25" x14ac:dyDescent="0.2">
      <c r="Y193" s="14"/>
    </row>
    <row r="194" spans="25:25" s="2" customFormat="1" ht="11.25" x14ac:dyDescent="0.2">
      <c r="Y194" s="14"/>
    </row>
    <row r="195" spans="25:25" s="2" customFormat="1" ht="11.25" x14ac:dyDescent="0.2">
      <c r="Y195" s="14"/>
    </row>
    <row r="196" spans="25:25" s="2" customFormat="1" ht="11.25" x14ac:dyDescent="0.2">
      <c r="Y196" s="14"/>
    </row>
    <row r="197" spans="25:25" s="2" customFormat="1" ht="11.25" x14ac:dyDescent="0.2">
      <c r="Y197" s="14"/>
    </row>
    <row r="198" spans="25:25" s="2" customFormat="1" ht="11.25" x14ac:dyDescent="0.2">
      <c r="Y198" s="14"/>
    </row>
    <row r="199" spans="25:25" s="2" customFormat="1" ht="11.25" x14ac:dyDescent="0.2">
      <c r="Y199" s="14"/>
    </row>
    <row r="200" spans="25:25" s="2" customFormat="1" ht="11.25" x14ac:dyDescent="0.2">
      <c r="Y200" s="14"/>
    </row>
    <row r="201" spans="25:25" s="2" customFormat="1" ht="11.25" x14ac:dyDescent="0.2">
      <c r="Y201" s="14"/>
    </row>
    <row r="202" spans="25:25" s="2" customFormat="1" ht="11.25" x14ac:dyDescent="0.2">
      <c r="Y202" s="14"/>
    </row>
    <row r="203" spans="25:25" s="2" customFormat="1" ht="11.25" x14ac:dyDescent="0.2">
      <c r="Y203" s="14"/>
    </row>
    <row r="204" spans="25:25" s="2" customFormat="1" ht="11.25" x14ac:dyDescent="0.2">
      <c r="Y204" s="14"/>
    </row>
    <row r="205" spans="25:25" s="2" customFormat="1" ht="11.25" x14ac:dyDescent="0.2">
      <c r="Y205" s="14"/>
    </row>
    <row r="206" spans="25:25" s="2" customFormat="1" ht="11.25" x14ac:dyDescent="0.2">
      <c r="Y206" s="14"/>
    </row>
    <row r="207" spans="25:25" s="2" customFormat="1" ht="11.25" x14ac:dyDescent="0.2">
      <c r="Y207" s="14"/>
    </row>
    <row r="208" spans="25:25" s="2" customFormat="1" ht="11.25" x14ac:dyDescent="0.2">
      <c r="Y208" s="14"/>
    </row>
    <row r="209" spans="25:25" s="2" customFormat="1" ht="11.25" x14ac:dyDescent="0.2">
      <c r="Y209" s="14"/>
    </row>
    <row r="210" spans="25:25" s="2" customFormat="1" ht="11.25" x14ac:dyDescent="0.2">
      <c r="Y210" s="14"/>
    </row>
    <row r="211" spans="25:25" s="2" customFormat="1" ht="11.25" x14ac:dyDescent="0.2">
      <c r="Y211" s="14"/>
    </row>
    <row r="212" spans="25:25" s="2" customFormat="1" ht="11.25" x14ac:dyDescent="0.2">
      <c r="Y212" s="14"/>
    </row>
    <row r="213" spans="25:25" s="2" customFormat="1" ht="11.25" x14ac:dyDescent="0.2">
      <c r="Y213" s="14"/>
    </row>
    <row r="214" spans="25:25" s="2" customFormat="1" ht="11.25" x14ac:dyDescent="0.2">
      <c r="Y214" s="14"/>
    </row>
    <row r="215" spans="25:25" s="2" customFormat="1" ht="11.25" x14ac:dyDescent="0.2">
      <c r="Y215" s="14"/>
    </row>
    <row r="216" spans="25:25" s="2" customFormat="1" ht="11.25" x14ac:dyDescent="0.2">
      <c r="Y216" s="14"/>
    </row>
    <row r="217" spans="25:25" s="2" customFormat="1" ht="11.25" x14ac:dyDescent="0.2">
      <c r="Y217" s="14"/>
    </row>
    <row r="218" spans="25:25" s="2" customFormat="1" ht="11.25" x14ac:dyDescent="0.2">
      <c r="Y218" s="14"/>
    </row>
    <row r="219" spans="25:25" s="2" customFormat="1" ht="11.25" x14ac:dyDescent="0.2">
      <c r="Y219" s="14"/>
    </row>
    <row r="220" spans="25:25" s="2" customFormat="1" ht="11.25" x14ac:dyDescent="0.2">
      <c r="Y220" s="14"/>
    </row>
    <row r="221" spans="25:25" s="2" customFormat="1" ht="11.25" x14ac:dyDescent="0.2">
      <c r="Y221" s="14"/>
    </row>
    <row r="222" spans="25:25" s="2" customFormat="1" ht="11.25" x14ac:dyDescent="0.2">
      <c r="Y222" s="14"/>
    </row>
    <row r="223" spans="25:25" s="2" customFormat="1" ht="11.25" x14ac:dyDescent="0.2">
      <c r="Y223" s="14"/>
    </row>
    <row r="224" spans="25:25" s="2" customFormat="1" ht="11.25" x14ac:dyDescent="0.2">
      <c r="Y224" s="14"/>
    </row>
    <row r="225" spans="25:25" s="2" customFormat="1" ht="11.25" x14ac:dyDescent="0.2">
      <c r="Y225" s="14"/>
    </row>
    <row r="226" spans="25:25" s="2" customFormat="1" ht="11.25" x14ac:dyDescent="0.2">
      <c r="Y226" s="14"/>
    </row>
    <row r="227" spans="25:25" s="2" customFormat="1" ht="11.25" x14ac:dyDescent="0.2">
      <c r="Y227" s="14"/>
    </row>
    <row r="228" spans="25:25" s="2" customFormat="1" ht="11.25" x14ac:dyDescent="0.2">
      <c r="Y228" s="14"/>
    </row>
    <row r="229" spans="25:25" s="2" customFormat="1" ht="11.25" x14ac:dyDescent="0.2">
      <c r="Y229" s="14"/>
    </row>
    <row r="230" spans="25:25" s="2" customFormat="1" ht="11.25" x14ac:dyDescent="0.2">
      <c r="Y230" s="14"/>
    </row>
    <row r="231" spans="25:25" s="2" customFormat="1" ht="11.25" x14ac:dyDescent="0.2">
      <c r="Y231" s="14"/>
    </row>
    <row r="232" spans="25:25" s="2" customFormat="1" ht="11.25" x14ac:dyDescent="0.2">
      <c r="Y232" s="14"/>
    </row>
    <row r="233" spans="25:25" s="2" customFormat="1" ht="11.25" x14ac:dyDescent="0.2">
      <c r="Y233" s="14"/>
    </row>
    <row r="234" spans="25:25" s="2" customFormat="1" ht="11.25" x14ac:dyDescent="0.2">
      <c r="Y234" s="14"/>
    </row>
    <row r="235" spans="25:25" s="2" customFormat="1" ht="11.25" x14ac:dyDescent="0.2">
      <c r="Y235" s="14"/>
    </row>
    <row r="236" spans="25:25" s="2" customFormat="1" ht="11.25" x14ac:dyDescent="0.2">
      <c r="Y236" s="14"/>
    </row>
    <row r="237" spans="25:25" s="2" customFormat="1" ht="11.25" x14ac:dyDescent="0.2">
      <c r="Y237" s="14"/>
    </row>
    <row r="238" spans="25:25" s="2" customFormat="1" ht="11.25" x14ac:dyDescent="0.2">
      <c r="Y238" s="14"/>
    </row>
    <row r="239" spans="25:25" s="2" customFormat="1" ht="11.25" x14ac:dyDescent="0.2">
      <c r="Y239" s="14"/>
    </row>
    <row r="240" spans="25:25" s="2" customFormat="1" ht="11.25" x14ac:dyDescent="0.2">
      <c r="Y240" s="14"/>
    </row>
    <row r="241" spans="25:25" s="2" customFormat="1" ht="11.25" x14ac:dyDescent="0.2">
      <c r="Y241" s="14"/>
    </row>
    <row r="242" spans="25:25" s="2" customFormat="1" ht="11.25" x14ac:dyDescent="0.2">
      <c r="Y242" s="14"/>
    </row>
    <row r="243" spans="25:25" s="2" customFormat="1" ht="11.25" x14ac:dyDescent="0.2">
      <c r="Y243" s="14"/>
    </row>
    <row r="244" spans="25:25" s="2" customFormat="1" ht="11.25" x14ac:dyDescent="0.2">
      <c r="Y244" s="14"/>
    </row>
    <row r="245" spans="25:25" s="2" customFormat="1" ht="11.25" x14ac:dyDescent="0.2">
      <c r="Y245" s="14"/>
    </row>
    <row r="246" spans="25:25" s="2" customFormat="1" ht="11.25" x14ac:dyDescent="0.2">
      <c r="Y246" s="14"/>
    </row>
    <row r="247" spans="25:25" s="2" customFormat="1" ht="11.25" x14ac:dyDescent="0.2">
      <c r="Y247" s="14"/>
    </row>
    <row r="248" spans="25:25" s="2" customFormat="1" ht="11.25" x14ac:dyDescent="0.2">
      <c r="Y248" s="14"/>
    </row>
    <row r="249" spans="25:25" s="2" customFormat="1" ht="11.25" x14ac:dyDescent="0.2">
      <c r="Y249" s="14"/>
    </row>
    <row r="250" spans="25:25" s="2" customFormat="1" ht="11.25" x14ac:dyDescent="0.2">
      <c r="Y250" s="14"/>
    </row>
    <row r="251" spans="25:25" s="2" customFormat="1" ht="11.25" x14ac:dyDescent="0.2">
      <c r="Y251" s="14"/>
    </row>
    <row r="252" spans="25:25" s="2" customFormat="1" ht="11.25" x14ac:dyDescent="0.2">
      <c r="Y252" s="14"/>
    </row>
    <row r="253" spans="25:25" s="2" customFormat="1" ht="11.25" x14ac:dyDescent="0.2">
      <c r="Y253" s="14"/>
    </row>
    <row r="254" spans="25:25" s="2" customFormat="1" ht="11.25" x14ac:dyDescent="0.2">
      <c r="Y254" s="14"/>
    </row>
    <row r="255" spans="25:25" s="2" customFormat="1" ht="11.25" x14ac:dyDescent="0.2">
      <c r="Y255" s="14"/>
    </row>
    <row r="256" spans="25:25" s="2" customFormat="1" ht="11.25" x14ac:dyDescent="0.2">
      <c r="Y256" s="14"/>
    </row>
    <row r="257" spans="25:25" s="2" customFormat="1" ht="11.25" x14ac:dyDescent="0.2">
      <c r="Y257" s="14"/>
    </row>
    <row r="258" spans="25:25" s="2" customFormat="1" ht="11.25" x14ac:dyDescent="0.2">
      <c r="Y258" s="14"/>
    </row>
    <row r="259" spans="25:25" s="2" customFormat="1" ht="11.25" x14ac:dyDescent="0.2">
      <c r="Y259" s="14"/>
    </row>
    <row r="260" spans="25:25" s="2" customFormat="1" ht="11.25" x14ac:dyDescent="0.2">
      <c r="Y260" s="14"/>
    </row>
    <row r="261" spans="25:25" s="2" customFormat="1" ht="11.25" x14ac:dyDescent="0.2">
      <c r="Y261" s="14"/>
    </row>
    <row r="262" spans="25:25" s="2" customFormat="1" ht="11.25" x14ac:dyDescent="0.2">
      <c r="Y262" s="14"/>
    </row>
    <row r="263" spans="25:25" s="2" customFormat="1" ht="11.25" x14ac:dyDescent="0.2">
      <c r="Y263" s="14"/>
    </row>
    <row r="264" spans="25:25" s="2" customFormat="1" ht="11.25" x14ac:dyDescent="0.2">
      <c r="Y264" s="14"/>
    </row>
    <row r="265" spans="25:25" s="2" customFormat="1" ht="11.25" x14ac:dyDescent="0.2">
      <c r="Y265" s="14"/>
    </row>
    <row r="266" spans="25:25" s="2" customFormat="1" ht="11.25" x14ac:dyDescent="0.2">
      <c r="Y266" s="14"/>
    </row>
    <row r="267" spans="25:25" s="2" customFormat="1" ht="11.25" x14ac:dyDescent="0.2">
      <c r="Y267" s="14"/>
    </row>
    <row r="268" spans="25:25" s="2" customFormat="1" ht="11.25" x14ac:dyDescent="0.2">
      <c r="Y268" s="14"/>
    </row>
    <row r="269" spans="25:25" s="2" customFormat="1" ht="11.25" x14ac:dyDescent="0.2">
      <c r="Y269" s="14"/>
    </row>
    <row r="270" spans="25:25" s="2" customFormat="1" ht="11.25" x14ac:dyDescent="0.2">
      <c r="Y270" s="14"/>
    </row>
    <row r="271" spans="25:25" s="2" customFormat="1" ht="11.25" x14ac:dyDescent="0.2">
      <c r="Y271" s="14"/>
    </row>
    <row r="272" spans="25:25" s="2" customFormat="1" ht="11.25" x14ac:dyDescent="0.2">
      <c r="Y272" s="14"/>
    </row>
    <row r="273" spans="25:25" s="2" customFormat="1" ht="11.25" x14ac:dyDescent="0.2">
      <c r="Y273" s="14"/>
    </row>
    <row r="274" spans="25:25" s="2" customFormat="1" ht="11.25" x14ac:dyDescent="0.2">
      <c r="Y274" s="14"/>
    </row>
    <row r="275" spans="25:25" s="2" customFormat="1" ht="11.25" x14ac:dyDescent="0.2">
      <c r="Y275" s="14"/>
    </row>
    <row r="276" spans="25:25" s="2" customFormat="1" ht="11.25" x14ac:dyDescent="0.2">
      <c r="Y276" s="14"/>
    </row>
    <row r="277" spans="25:25" s="16" customFormat="1" ht="12.75" x14ac:dyDescent="0.2">
      <c r="Y277" s="15"/>
    </row>
    <row r="278" spans="25:25" s="16" customFormat="1" ht="12.75" x14ac:dyDescent="0.2">
      <c r="Y278" s="15"/>
    </row>
    <row r="279" spans="25:25" s="16" customFormat="1" ht="12.75" x14ac:dyDescent="0.2">
      <c r="Y279" s="15"/>
    </row>
    <row r="280" spans="25:25" s="16" customFormat="1" ht="12.75" x14ac:dyDescent="0.2">
      <c r="Y280" s="15"/>
    </row>
    <row r="281" spans="25:25" s="16" customFormat="1" ht="12.75" x14ac:dyDescent="0.2">
      <c r="Y281" s="15"/>
    </row>
    <row r="282" spans="25:25" s="16" customFormat="1" ht="12.75" x14ac:dyDescent="0.2">
      <c r="Y282" s="15"/>
    </row>
    <row r="283" spans="25:25" s="16" customFormat="1" ht="12.75" x14ac:dyDescent="0.2">
      <c r="Y283" s="15"/>
    </row>
    <row r="284" spans="25:25" s="16" customFormat="1" ht="12.75" x14ac:dyDescent="0.2">
      <c r="Y284" s="15"/>
    </row>
    <row r="285" spans="25:25" s="16" customFormat="1" ht="12.75" x14ac:dyDescent="0.2">
      <c r="Y285" s="15"/>
    </row>
    <row r="286" spans="25:25" s="16" customFormat="1" ht="12.75" x14ac:dyDescent="0.2">
      <c r="Y286" s="15"/>
    </row>
    <row r="287" spans="25:25" s="16" customFormat="1" ht="12.75" x14ac:dyDescent="0.2">
      <c r="Y287" s="15"/>
    </row>
    <row r="288" spans="25:25" s="16" customFormat="1" ht="12.75" x14ac:dyDescent="0.2">
      <c r="Y288" s="15"/>
    </row>
    <row r="289" spans="25:25" s="16" customFormat="1" ht="12.75" x14ac:dyDescent="0.2">
      <c r="Y289" s="15"/>
    </row>
    <row r="290" spans="25:25" s="16" customFormat="1" ht="12.75" x14ac:dyDescent="0.2">
      <c r="Y290" s="15"/>
    </row>
    <row r="291" spans="25:25" s="16" customFormat="1" ht="12.75" x14ac:dyDescent="0.2">
      <c r="Y291" s="15"/>
    </row>
    <row r="292" spans="25:25" s="16" customFormat="1" ht="12.75" x14ac:dyDescent="0.2">
      <c r="Y292" s="15"/>
    </row>
    <row r="293" spans="25:25" s="16" customFormat="1" ht="12.75" x14ac:dyDescent="0.2">
      <c r="Y293" s="15"/>
    </row>
    <row r="294" spans="25:25" s="16" customFormat="1" ht="12.75" x14ac:dyDescent="0.2">
      <c r="Y294" s="15"/>
    </row>
    <row r="295" spans="25:25" s="16" customFormat="1" ht="12.75" x14ac:dyDescent="0.2">
      <c r="Y295" s="15"/>
    </row>
    <row r="296" spans="25:25" s="16" customFormat="1" ht="12.75" x14ac:dyDescent="0.2">
      <c r="Y296" s="15"/>
    </row>
    <row r="297" spans="25:25" s="16" customFormat="1" ht="12.75" x14ac:dyDescent="0.2">
      <c r="Y297" s="15"/>
    </row>
    <row r="298" spans="25:25" s="16" customFormat="1" ht="12.75" x14ac:dyDescent="0.2">
      <c r="Y298" s="15"/>
    </row>
    <row r="299" spans="25:25" s="16" customFormat="1" ht="12.75" x14ac:dyDescent="0.2">
      <c r="Y299" s="15"/>
    </row>
    <row r="300" spans="25:25" s="16" customFormat="1" ht="12.75" x14ac:dyDescent="0.2">
      <c r="Y300" s="15"/>
    </row>
    <row r="301" spans="25:25" s="16" customFormat="1" ht="12.75" x14ac:dyDescent="0.2">
      <c r="Y301" s="15"/>
    </row>
    <row r="302" spans="25:25" s="16" customFormat="1" ht="12.75" x14ac:dyDescent="0.2">
      <c r="Y302" s="15"/>
    </row>
    <row r="303" spans="25:25" s="16" customFormat="1" ht="12.75" x14ac:dyDescent="0.2">
      <c r="Y303" s="15"/>
    </row>
    <row r="304" spans="25:25" s="16" customFormat="1" ht="12.75" x14ac:dyDescent="0.2">
      <c r="Y304" s="15"/>
    </row>
    <row r="305" spans="25:25" s="16" customFormat="1" ht="12.75" x14ac:dyDescent="0.2">
      <c r="Y305" s="15"/>
    </row>
    <row r="306" spans="25:25" s="16" customFormat="1" ht="12.75" x14ac:dyDescent="0.2">
      <c r="Y306" s="15"/>
    </row>
    <row r="307" spans="25:25" s="16" customFormat="1" ht="12.75" x14ac:dyDescent="0.2">
      <c r="Y307" s="15"/>
    </row>
    <row r="308" spans="25:25" s="16" customFormat="1" ht="12.75" x14ac:dyDescent="0.2">
      <c r="Y308" s="15"/>
    </row>
    <row r="309" spans="25:25" s="16" customFormat="1" ht="12.75" x14ac:dyDescent="0.2">
      <c r="Y309" s="15"/>
    </row>
    <row r="310" spans="25:25" s="16" customFormat="1" ht="12.75" x14ac:dyDescent="0.2">
      <c r="Y310" s="15"/>
    </row>
    <row r="311" spans="25:25" s="16" customFormat="1" ht="12.75" x14ac:dyDescent="0.2">
      <c r="Y311" s="15"/>
    </row>
    <row r="312" spans="25:25" s="16" customFormat="1" ht="12.75" x14ac:dyDescent="0.2">
      <c r="Y312" s="15"/>
    </row>
    <row r="313" spans="25:25" s="16" customFormat="1" ht="12.75" x14ac:dyDescent="0.2">
      <c r="Y313" s="15"/>
    </row>
    <row r="314" spans="25:25" s="16" customFormat="1" ht="12.75" x14ac:dyDescent="0.2">
      <c r="Y314" s="15"/>
    </row>
    <row r="315" spans="25:25" s="16" customFormat="1" ht="12.75" x14ac:dyDescent="0.2">
      <c r="Y315" s="15"/>
    </row>
    <row r="316" spans="25:25" s="16" customFormat="1" ht="12.75" x14ac:dyDescent="0.2">
      <c r="Y316" s="15"/>
    </row>
    <row r="317" spans="25:25" s="16" customFormat="1" ht="12.75" x14ac:dyDescent="0.2">
      <c r="Y317" s="15"/>
    </row>
    <row r="318" spans="25:25" s="16" customFormat="1" ht="12.75" x14ac:dyDescent="0.2">
      <c r="Y318" s="15"/>
    </row>
    <row r="319" spans="25:25" s="16" customFormat="1" ht="12.75" x14ac:dyDescent="0.2">
      <c r="Y319" s="15"/>
    </row>
    <row r="320" spans="25:25" s="16" customFormat="1" ht="12.75" x14ac:dyDescent="0.2">
      <c r="Y320" s="15"/>
    </row>
    <row r="321" spans="25:25" s="16" customFormat="1" ht="12.75" x14ac:dyDescent="0.2">
      <c r="Y321" s="15"/>
    </row>
    <row r="322" spans="25:25" s="16" customFormat="1" ht="12.75" x14ac:dyDescent="0.2">
      <c r="Y322" s="15"/>
    </row>
    <row r="323" spans="25:25" s="16" customFormat="1" ht="12.75" x14ac:dyDescent="0.2">
      <c r="Y323" s="15"/>
    </row>
    <row r="324" spans="25:25" s="16" customFormat="1" ht="12.75" x14ac:dyDescent="0.2">
      <c r="Y324" s="15"/>
    </row>
    <row r="325" spans="25:25" s="16" customFormat="1" ht="12.75" x14ac:dyDescent="0.2">
      <c r="Y325" s="15"/>
    </row>
    <row r="326" spans="25:25" s="16" customFormat="1" ht="12.75" x14ac:dyDescent="0.2">
      <c r="Y326" s="15"/>
    </row>
    <row r="327" spans="25:25" s="16" customFormat="1" ht="12.75" x14ac:dyDescent="0.2">
      <c r="Y327" s="15"/>
    </row>
    <row r="328" spans="25:25" s="16" customFormat="1" ht="12.75" x14ac:dyDescent="0.2">
      <c r="Y328" s="15"/>
    </row>
    <row r="329" spans="25:25" s="16" customFormat="1" ht="12.75" x14ac:dyDescent="0.2">
      <c r="Y329" s="15"/>
    </row>
    <row r="330" spans="25:25" s="16" customFormat="1" ht="12.75" x14ac:dyDescent="0.2">
      <c r="Y330" s="15"/>
    </row>
    <row r="331" spans="25:25" s="16" customFormat="1" ht="12.75" x14ac:dyDescent="0.2">
      <c r="Y331" s="15"/>
    </row>
    <row r="332" spans="25:25" s="16" customFormat="1" ht="12.75" x14ac:dyDescent="0.2">
      <c r="Y332" s="15"/>
    </row>
    <row r="333" spans="25:25" s="16" customFormat="1" ht="12.75" x14ac:dyDescent="0.2">
      <c r="Y333" s="15"/>
    </row>
    <row r="334" spans="25:25" s="16" customFormat="1" ht="12.75" x14ac:dyDescent="0.2">
      <c r="Y334" s="15"/>
    </row>
    <row r="335" spans="25:25" s="16" customFormat="1" ht="12.75" x14ac:dyDescent="0.2">
      <c r="Y335" s="15"/>
    </row>
    <row r="336" spans="25:25" s="16" customFormat="1" ht="12.75" x14ac:dyDescent="0.2">
      <c r="Y336" s="15"/>
    </row>
    <row r="337" spans="25:25" s="16" customFormat="1" ht="12.75" x14ac:dyDescent="0.2">
      <c r="Y337" s="15"/>
    </row>
    <row r="338" spans="25:25" s="16" customFormat="1" ht="12.75" x14ac:dyDescent="0.2">
      <c r="Y338" s="15"/>
    </row>
    <row r="339" spans="25:25" s="16" customFormat="1" ht="12.75" x14ac:dyDescent="0.2">
      <c r="Y339" s="15"/>
    </row>
    <row r="340" spans="25:25" s="16" customFormat="1" ht="12.75" x14ac:dyDescent="0.2">
      <c r="Y340" s="15"/>
    </row>
    <row r="341" spans="25:25" s="16" customFormat="1" ht="12.75" x14ac:dyDescent="0.2">
      <c r="Y341" s="15"/>
    </row>
    <row r="342" spans="25:25" s="16" customFormat="1" ht="12.75" x14ac:dyDescent="0.2">
      <c r="Y342" s="15"/>
    </row>
    <row r="343" spans="25:25" s="16" customFormat="1" ht="12.75" x14ac:dyDescent="0.2">
      <c r="Y343" s="15"/>
    </row>
    <row r="344" spans="25:25" s="16" customFormat="1" ht="12.75" x14ac:dyDescent="0.2">
      <c r="Y344" s="15"/>
    </row>
    <row r="345" spans="25:25" s="16" customFormat="1" ht="12.75" x14ac:dyDescent="0.2">
      <c r="Y345" s="15"/>
    </row>
    <row r="346" spans="25:25" s="16" customFormat="1" ht="12.75" x14ac:dyDescent="0.2">
      <c r="Y346" s="15"/>
    </row>
    <row r="347" spans="25:25" s="16" customFormat="1" ht="12.75" x14ac:dyDescent="0.2">
      <c r="Y347" s="15"/>
    </row>
    <row r="348" spans="25:25" s="16" customFormat="1" ht="12.75" x14ac:dyDescent="0.2">
      <c r="Y348" s="15"/>
    </row>
    <row r="349" spans="25:25" s="16" customFormat="1" ht="12.75" x14ac:dyDescent="0.2">
      <c r="Y349" s="15"/>
    </row>
    <row r="350" spans="25:25" s="16" customFormat="1" ht="12.75" x14ac:dyDescent="0.2">
      <c r="Y350" s="15"/>
    </row>
    <row r="351" spans="25:25" s="16" customFormat="1" ht="12.75" x14ac:dyDescent="0.2">
      <c r="Y351" s="15"/>
    </row>
    <row r="352" spans="25:25" s="16" customFormat="1" ht="12.75" x14ac:dyDescent="0.2">
      <c r="Y352" s="15"/>
    </row>
    <row r="353" spans="25:25" s="16" customFormat="1" ht="12.75" x14ac:dyDescent="0.2">
      <c r="Y353" s="15"/>
    </row>
    <row r="354" spans="25:25" s="16" customFormat="1" ht="12.75" x14ac:dyDescent="0.2">
      <c r="Y354" s="15"/>
    </row>
    <row r="355" spans="25:25" s="16" customFormat="1" ht="12.75" x14ac:dyDescent="0.2">
      <c r="Y355" s="15"/>
    </row>
    <row r="356" spans="25:25" s="16" customFormat="1" ht="12.75" x14ac:dyDescent="0.2">
      <c r="Y356" s="15"/>
    </row>
    <row r="357" spans="25:25" s="16" customFormat="1" ht="12.75" x14ac:dyDescent="0.2">
      <c r="Y357" s="15"/>
    </row>
    <row r="358" spans="25:25" s="16" customFormat="1" ht="12.75" x14ac:dyDescent="0.2">
      <c r="Y358" s="15"/>
    </row>
    <row r="359" spans="25:25" s="16" customFormat="1" ht="12.75" x14ac:dyDescent="0.2">
      <c r="Y359" s="15"/>
    </row>
    <row r="360" spans="25:25" s="16" customFormat="1" ht="12.75" x14ac:dyDescent="0.2">
      <c r="Y360" s="15"/>
    </row>
    <row r="361" spans="25:25" s="16" customFormat="1" ht="12.75" x14ac:dyDescent="0.2">
      <c r="Y361" s="15"/>
    </row>
    <row r="362" spans="25:25" s="16" customFormat="1" ht="12.75" x14ac:dyDescent="0.2">
      <c r="Y362" s="15"/>
    </row>
    <row r="363" spans="25:25" s="16" customFormat="1" ht="12.75" x14ac:dyDescent="0.2">
      <c r="Y363" s="15"/>
    </row>
    <row r="364" spans="25:25" s="16" customFormat="1" ht="12.75" x14ac:dyDescent="0.2">
      <c r="Y364" s="15"/>
    </row>
    <row r="365" spans="25:25" s="16" customFormat="1" ht="12.75" x14ac:dyDescent="0.2">
      <c r="Y365" s="15"/>
    </row>
    <row r="366" spans="25:25" s="16" customFormat="1" ht="12.75" x14ac:dyDescent="0.2">
      <c r="Y366" s="15"/>
    </row>
    <row r="367" spans="25:25" s="16" customFormat="1" ht="12.75" x14ac:dyDescent="0.2">
      <c r="Y367" s="15"/>
    </row>
    <row r="368" spans="25:25" s="16" customFormat="1" ht="12.75" x14ac:dyDescent="0.2">
      <c r="Y368" s="15"/>
    </row>
    <row r="369" spans="25:25" s="16" customFormat="1" ht="12.75" x14ac:dyDescent="0.2">
      <c r="Y369" s="15"/>
    </row>
    <row r="370" spans="25:25" s="16" customFormat="1" ht="12.75" x14ac:dyDescent="0.2">
      <c r="Y370" s="15"/>
    </row>
    <row r="371" spans="25:25" s="16" customFormat="1" ht="12.75" x14ac:dyDescent="0.2">
      <c r="Y371" s="15"/>
    </row>
    <row r="372" spans="25:25" s="16" customFormat="1" ht="12.75" x14ac:dyDescent="0.2">
      <c r="Y372" s="15"/>
    </row>
    <row r="373" spans="25:25" s="16" customFormat="1" ht="12.75" x14ac:dyDescent="0.2">
      <c r="Y373" s="15"/>
    </row>
    <row r="374" spans="25:25" s="16" customFormat="1" ht="12.75" x14ac:dyDescent="0.2">
      <c r="Y374" s="15"/>
    </row>
    <row r="375" spans="25:25" s="16" customFormat="1" ht="12.75" x14ac:dyDescent="0.2">
      <c r="Y375" s="15"/>
    </row>
    <row r="376" spans="25:25" s="16" customFormat="1" ht="12.75" x14ac:dyDescent="0.2">
      <c r="Y376" s="15"/>
    </row>
    <row r="377" spans="25:25" s="16" customFormat="1" ht="12.75" x14ac:dyDescent="0.2">
      <c r="Y377" s="15"/>
    </row>
    <row r="378" spans="25:25" s="16" customFormat="1" ht="12.75" x14ac:dyDescent="0.2">
      <c r="Y378" s="15"/>
    </row>
    <row r="379" spans="25:25" s="16" customFormat="1" ht="12.75" x14ac:dyDescent="0.2">
      <c r="Y379" s="15"/>
    </row>
    <row r="380" spans="25:25" s="16" customFormat="1" ht="12.75" x14ac:dyDescent="0.2">
      <c r="Y380" s="15"/>
    </row>
    <row r="381" spans="25:25" s="16" customFormat="1" ht="12.75" x14ac:dyDescent="0.2">
      <c r="Y381" s="15"/>
    </row>
    <row r="382" spans="25:25" s="16" customFormat="1" ht="12.75" x14ac:dyDescent="0.2">
      <c r="Y382" s="15"/>
    </row>
    <row r="383" spans="25:25" s="16" customFormat="1" ht="12.75" x14ac:dyDescent="0.2">
      <c r="Y383" s="15"/>
    </row>
    <row r="384" spans="25:25" s="16" customFormat="1" ht="12.75" x14ac:dyDescent="0.2">
      <c r="Y384" s="15"/>
    </row>
    <row r="385" spans="25:25" s="16" customFormat="1" ht="12.75" x14ac:dyDescent="0.2">
      <c r="Y385" s="15"/>
    </row>
    <row r="386" spans="25:25" s="16" customFormat="1" ht="12.75" x14ac:dyDescent="0.2">
      <c r="Y386" s="15"/>
    </row>
    <row r="387" spans="25:25" s="16" customFormat="1" ht="12.75" x14ac:dyDescent="0.2">
      <c r="Y387" s="15"/>
    </row>
    <row r="388" spans="25:25" s="16" customFormat="1" ht="12.75" x14ac:dyDescent="0.2">
      <c r="Y388" s="15"/>
    </row>
    <row r="389" spans="25:25" s="16" customFormat="1" ht="12.75" x14ac:dyDescent="0.2">
      <c r="Y389" s="15"/>
    </row>
    <row r="390" spans="25:25" s="16" customFormat="1" ht="12.75" x14ac:dyDescent="0.2">
      <c r="Y390" s="15"/>
    </row>
    <row r="391" spans="25:25" s="16" customFormat="1" ht="12.75" x14ac:dyDescent="0.2">
      <c r="Y391" s="15"/>
    </row>
    <row r="392" spans="25:25" s="16" customFormat="1" ht="12.75" x14ac:dyDescent="0.2">
      <c r="Y392" s="15"/>
    </row>
    <row r="393" spans="25:25" s="16" customFormat="1" ht="12.75" x14ac:dyDescent="0.2">
      <c r="Y393" s="15"/>
    </row>
    <row r="394" spans="25:25" s="16" customFormat="1" ht="12.75" x14ac:dyDescent="0.2">
      <c r="Y394" s="15"/>
    </row>
    <row r="395" spans="25:25" s="16" customFormat="1" ht="12.75" x14ac:dyDescent="0.2">
      <c r="Y395" s="15"/>
    </row>
    <row r="396" spans="25:25" s="16" customFormat="1" ht="12.75" x14ac:dyDescent="0.2">
      <c r="Y396" s="15"/>
    </row>
    <row r="397" spans="25:25" s="16" customFormat="1" ht="12.75" x14ac:dyDescent="0.2">
      <c r="Y397" s="15"/>
    </row>
    <row r="398" spans="25:25" s="16" customFormat="1" ht="12.75" x14ac:dyDescent="0.2">
      <c r="Y398" s="15"/>
    </row>
    <row r="399" spans="25:25" s="16" customFormat="1" ht="12.75" x14ac:dyDescent="0.2">
      <c r="Y399" s="15"/>
    </row>
    <row r="400" spans="25:25" s="16" customFormat="1" ht="12.75" x14ac:dyDescent="0.2">
      <c r="Y400" s="15"/>
    </row>
    <row r="401" spans="25:25" s="16" customFormat="1" ht="12.75" x14ac:dyDescent="0.2">
      <c r="Y401" s="15"/>
    </row>
    <row r="402" spans="25:25" s="16" customFormat="1" ht="12.75" x14ac:dyDescent="0.2">
      <c r="Y402" s="15"/>
    </row>
    <row r="403" spans="25:25" s="16" customFormat="1" ht="12.75" x14ac:dyDescent="0.2">
      <c r="Y403" s="15"/>
    </row>
    <row r="404" spans="25:25" s="16" customFormat="1" ht="12.75" x14ac:dyDescent="0.2">
      <c r="Y404" s="15"/>
    </row>
    <row r="405" spans="25:25" s="16" customFormat="1" ht="12.75" x14ac:dyDescent="0.2">
      <c r="Y405" s="15"/>
    </row>
    <row r="406" spans="25:25" s="16" customFormat="1" ht="12.75" x14ac:dyDescent="0.2">
      <c r="Y406" s="15"/>
    </row>
    <row r="407" spans="25:25" s="16" customFormat="1" ht="12.75" x14ac:dyDescent="0.2">
      <c r="Y407" s="15"/>
    </row>
    <row r="408" spans="25:25" s="16" customFormat="1" ht="12.75" x14ac:dyDescent="0.2">
      <c r="Y408" s="15"/>
    </row>
    <row r="409" spans="25:25" s="16" customFormat="1" ht="12.75" x14ac:dyDescent="0.2">
      <c r="Y409" s="15"/>
    </row>
    <row r="410" spans="25:25" s="16" customFormat="1" ht="12.75" x14ac:dyDescent="0.2">
      <c r="Y410" s="15"/>
    </row>
    <row r="411" spans="25:25" s="16" customFormat="1" ht="12.75" x14ac:dyDescent="0.2">
      <c r="Y411" s="15"/>
    </row>
    <row r="412" spans="25:25" s="16" customFormat="1" ht="12.75" x14ac:dyDescent="0.2">
      <c r="Y412" s="15"/>
    </row>
    <row r="413" spans="25:25" s="16" customFormat="1" ht="12.75" x14ac:dyDescent="0.2">
      <c r="Y413" s="15"/>
    </row>
    <row r="414" spans="25:25" s="16" customFormat="1" ht="12.75" x14ac:dyDescent="0.2">
      <c r="Y414" s="15"/>
    </row>
    <row r="415" spans="25:25" s="16" customFormat="1" ht="12.75" x14ac:dyDescent="0.2">
      <c r="Y415" s="15"/>
    </row>
    <row r="416" spans="25:25" s="16" customFormat="1" ht="12.75" x14ac:dyDescent="0.2">
      <c r="Y416" s="15"/>
    </row>
    <row r="417" spans="25:25" s="16" customFormat="1" ht="12.75" x14ac:dyDescent="0.2">
      <c r="Y417" s="15"/>
    </row>
    <row r="418" spans="25:25" s="16" customFormat="1" ht="12.75" x14ac:dyDescent="0.2">
      <c r="Y418" s="15"/>
    </row>
    <row r="419" spans="25:25" s="16" customFormat="1" ht="12.75" x14ac:dyDescent="0.2">
      <c r="Y419" s="15"/>
    </row>
    <row r="420" spans="25:25" s="16" customFormat="1" ht="12.75" x14ac:dyDescent="0.2">
      <c r="Y420" s="15"/>
    </row>
    <row r="421" spans="25:25" s="16" customFormat="1" ht="12.75" x14ac:dyDescent="0.2">
      <c r="Y421" s="15"/>
    </row>
    <row r="422" spans="25:25" s="16" customFormat="1" ht="12.75" x14ac:dyDescent="0.2">
      <c r="Y422" s="15"/>
    </row>
    <row r="423" spans="25:25" s="16" customFormat="1" ht="12.75" x14ac:dyDescent="0.2">
      <c r="Y423" s="15"/>
    </row>
    <row r="424" spans="25:25" s="16" customFormat="1" ht="12.75" x14ac:dyDescent="0.2">
      <c r="Y424" s="15"/>
    </row>
    <row r="425" spans="25:25" s="16" customFormat="1" ht="12.75" x14ac:dyDescent="0.2">
      <c r="Y425" s="15"/>
    </row>
    <row r="426" spans="25:25" s="16" customFormat="1" ht="12.75" x14ac:dyDescent="0.2">
      <c r="Y426" s="15"/>
    </row>
    <row r="427" spans="25:25" s="16" customFormat="1" ht="12.75" x14ac:dyDescent="0.2">
      <c r="Y427" s="15"/>
    </row>
    <row r="428" spans="25:25" s="16" customFormat="1" ht="12.75" x14ac:dyDescent="0.2">
      <c r="Y428" s="15"/>
    </row>
    <row r="429" spans="25:25" s="16" customFormat="1" ht="12.75" x14ac:dyDescent="0.2">
      <c r="Y429" s="15"/>
    </row>
    <row r="430" spans="25:25" s="16" customFormat="1" ht="12.75" x14ac:dyDescent="0.2">
      <c r="Y430" s="15"/>
    </row>
    <row r="431" spans="25:25" s="16" customFormat="1" ht="12.75" x14ac:dyDescent="0.2">
      <c r="Y431" s="15"/>
    </row>
    <row r="432" spans="25:25" s="16" customFormat="1" ht="12.75" x14ac:dyDescent="0.2">
      <c r="Y432" s="15"/>
    </row>
    <row r="433" spans="25:25" s="16" customFormat="1" ht="12.75" x14ac:dyDescent="0.2">
      <c r="Y433" s="15"/>
    </row>
    <row r="434" spans="25:25" s="16" customFormat="1" ht="12.75" x14ac:dyDescent="0.2">
      <c r="Y434" s="15"/>
    </row>
    <row r="435" spans="25:25" s="16" customFormat="1" ht="12.75" x14ac:dyDescent="0.2">
      <c r="Y435" s="15"/>
    </row>
    <row r="436" spans="25:25" s="16" customFormat="1" ht="12.75" x14ac:dyDescent="0.2">
      <c r="Y436" s="15"/>
    </row>
    <row r="437" spans="25:25" s="16" customFormat="1" ht="12.75" x14ac:dyDescent="0.2">
      <c r="Y437" s="15"/>
    </row>
    <row r="438" spans="25:25" s="16" customFormat="1" ht="12.75" x14ac:dyDescent="0.2">
      <c r="Y438" s="15"/>
    </row>
    <row r="439" spans="25:25" s="16" customFormat="1" ht="12.75" x14ac:dyDescent="0.2">
      <c r="Y439" s="15"/>
    </row>
    <row r="440" spans="25:25" s="16" customFormat="1" ht="12.75" x14ac:dyDescent="0.2">
      <c r="Y440" s="15"/>
    </row>
    <row r="441" spans="25:25" s="16" customFormat="1" ht="12.75" x14ac:dyDescent="0.2">
      <c r="Y441" s="15"/>
    </row>
    <row r="442" spans="25:25" s="16" customFormat="1" ht="12.75" x14ac:dyDescent="0.2">
      <c r="Y442" s="15"/>
    </row>
    <row r="443" spans="25:25" s="16" customFormat="1" ht="12.75" x14ac:dyDescent="0.2">
      <c r="Y443" s="15"/>
    </row>
    <row r="444" spans="25:25" s="16" customFormat="1" ht="12.75" x14ac:dyDescent="0.2">
      <c r="Y444" s="15"/>
    </row>
    <row r="445" spans="25:25" s="16" customFormat="1" ht="12.75" x14ac:dyDescent="0.2">
      <c r="Y445" s="15"/>
    </row>
    <row r="446" spans="25:25" s="16" customFormat="1" ht="12.75" x14ac:dyDescent="0.2">
      <c r="Y446" s="15"/>
    </row>
    <row r="447" spans="25:25" s="16" customFormat="1" ht="12.75" x14ac:dyDescent="0.2">
      <c r="Y447" s="15"/>
    </row>
    <row r="448" spans="25:25" s="16" customFormat="1" ht="12.75" x14ac:dyDescent="0.2">
      <c r="Y448" s="15"/>
    </row>
    <row r="449" spans="25:25" s="16" customFormat="1" ht="12.75" x14ac:dyDescent="0.2">
      <c r="Y449" s="15"/>
    </row>
    <row r="450" spans="25:25" s="16" customFormat="1" ht="12.75" x14ac:dyDescent="0.2">
      <c r="Y450" s="15"/>
    </row>
    <row r="451" spans="25:25" s="16" customFormat="1" ht="12.75" x14ac:dyDescent="0.2">
      <c r="Y451" s="15"/>
    </row>
    <row r="452" spans="25:25" s="16" customFormat="1" ht="12.75" x14ac:dyDescent="0.2">
      <c r="Y452" s="15"/>
    </row>
    <row r="453" spans="25:25" s="16" customFormat="1" ht="12.75" x14ac:dyDescent="0.2">
      <c r="Y453" s="15"/>
    </row>
    <row r="454" spans="25:25" s="16" customFormat="1" ht="12.75" x14ac:dyDescent="0.2">
      <c r="Y454" s="15"/>
    </row>
    <row r="455" spans="25:25" s="16" customFormat="1" ht="12.75" x14ac:dyDescent="0.2">
      <c r="Y455" s="15"/>
    </row>
    <row r="456" spans="25:25" s="16" customFormat="1" ht="12.75" x14ac:dyDescent="0.2">
      <c r="Y456" s="15"/>
    </row>
    <row r="457" spans="25:25" s="16" customFormat="1" ht="12.75" x14ac:dyDescent="0.2">
      <c r="Y457" s="15"/>
    </row>
    <row r="458" spans="25:25" s="16" customFormat="1" ht="12.75" x14ac:dyDescent="0.2">
      <c r="Y458" s="15"/>
    </row>
    <row r="459" spans="25:25" s="16" customFormat="1" ht="12.75" x14ac:dyDescent="0.2">
      <c r="Y459" s="15"/>
    </row>
    <row r="460" spans="25:25" s="16" customFormat="1" ht="12.75" x14ac:dyDescent="0.2">
      <c r="Y460" s="15"/>
    </row>
    <row r="461" spans="25:25" s="16" customFormat="1" ht="12.75" x14ac:dyDescent="0.2">
      <c r="Y461" s="15"/>
    </row>
    <row r="462" spans="25:25" s="16" customFormat="1" ht="12.75" x14ac:dyDescent="0.2">
      <c r="Y462" s="15"/>
    </row>
    <row r="463" spans="25:25" s="16" customFormat="1" ht="12.75" x14ac:dyDescent="0.2">
      <c r="Y463" s="15"/>
    </row>
    <row r="464" spans="25:25" s="16" customFormat="1" ht="12.75" x14ac:dyDescent="0.2">
      <c r="Y464" s="15"/>
    </row>
    <row r="465" spans="25:25" s="16" customFormat="1" ht="12.75" x14ac:dyDescent="0.2">
      <c r="Y465" s="15"/>
    </row>
    <row r="466" spans="25:25" s="16" customFormat="1" ht="12.75" x14ac:dyDescent="0.2">
      <c r="Y466" s="15"/>
    </row>
    <row r="467" spans="25:25" s="16" customFormat="1" ht="12.75" x14ac:dyDescent="0.2">
      <c r="Y467" s="15"/>
    </row>
    <row r="468" spans="25:25" s="16" customFormat="1" ht="12.75" x14ac:dyDescent="0.2">
      <c r="Y468" s="15"/>
    </row>
    <row r="469" spans="25:25" s="16" customFormat="1" ht="12.75" x14ac:dyDescent="0.2">
      <c r="Y469" s="15"/>
    </row>
    <row r="470" spans="25:25" s="16" customFormat="1" ht="12.75" x14ac:dyDescent="0.2">
      <c r="Y470" s="15"/>
    </row>
    <row r="471" spans="25:25" s="16" customFormat="1" ht="12.75" x14ac:dyDescent="0.2">
      <c r="Y471" s="15"/>
    </row>
    <row r="472" spans="25:25" s="16" customFormat="1" ht="12.75" x14ac:dyDescent="0.2">
      <c r="Y472" s="15"/>
    </row>
  </sheetData>
  <mergeCells count="43">
    <mergeCell ref="A10:Y10"/>
    <mergeCell ref="A12:A16"/>
    <mergeCell ref="B12:B16"/>
    <mergeCell ref="C12:C16"/>
    <mergeCell ref="D12:D16"/>
    <mergeCell ref="E12:E16"/>
    <mergeCell ref="J13:L15"/>
    <mergeCell ref="R13:T15"/>
    <mergeCell ref="F12:L12"/>
    <mergeCell ref="X13:X16"/>
    <mergeCell ref="Y13:Y16"/>
    <mergeCell ref="W14:W16"/>
    <mergeCell ref="N15:N16"/>
    <mergeCell ref="O15:Q15"/>
    <mergeCell ref="G14:I15"/>
    <mergeCell ref="M14:M16"/>
    <mergeCell ref="N14:Q14"/>
    <mergeCell ref="U14:U16"/>
    <mergeCell ref="F13:I13"/>
    <mergeCell ref="M13:Q13"/>
    <mergeCell ref="U13:W13"/>
    <mergeCell ref="V14:V16"/>
    <mergeCell ref="U58:V58"/>
    <mergeCell ref="X1:Y1"/>
    <mergeCell ref="A87:Y87"/>
    <mergeCell ref="C19:E19"/>
    <mergeCell ref="U19:V19"/>
    <mergeCell ref="A85:Y85"/>
    <mergeCell ref="A86:Y86"/>
    <mergeCell ref="A18:Y18"/>
    <mergeCell ref="A3:Y3"/>
    <mergeCell ref="A4:Y4"/>
    <mergeCell ref="A5:Y5"/>
    <mergeCell ref="A7:Y7"/>
    <mergeCell ref="A8:Y8"/>
    <mergeCell ref="M12:T12"/>
    <mergeCell ref="U12:Y12"/>
    <mergeCell ref="F14:F16"/>
    <mergeCell ref="B19:B57"/>
    <mergeCell ref="A19:A57"/>
    <mergeCell ref="B58:B84"/>
    <mergeCell ref="A58:A84"/>
    <mergeCell ref="C58:E58"/>
  </mergeCells>
  <printOptions horizontalCentered="1"/>
  <pageMargins left="0.15748031496062992" right="0.15748031496062992" top="0.59055118110236227" bottom="0.19685039370078741" header="0" footer="0"/>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Отчет ФСр КОРТ</vt:lpstr>
      <vt:lpstr>Отчет ФСр молод</vt:lpstr>
      <vt:lpstr>Отчет МСУ строит</vt:lpstr>
      <vt:lpstr>Отчет МСУ молод</vt:lpstr>
      <vt:lpstr>'Отчет МСУ молод'!Заголовки_для_печати</vt:lpstr>
      <vt:lpstr>'Отчет МСУ строит'!Заголовки_для_печати</vt:lpstr>
      <vt:lpstr>'Отчет МСУ строит'!Область_печати</vt:lpstr>
      <vt:lpstr>'Отчет ФСр молод'!Область_печати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naa</dc:creator>
  <cp:lastModifiedBy>User</cp:lastModifiedBy>
  <cp:lastPrinted>2018-07-16T10:03:19Z</cp:lastPrinted>
  <dcterms:created xsi:type="dcterms:W3CDTF">2018-03-01T07:14:12Z</dcterms:created>
  <dcterms:modified xsi:type="dcterms:W3CDTF">2018-07-16T10:03:21Z</dcterms:modified>
</cp:coreProperties>
</file>