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35"/>
  </bookViews>
  <sheets>
    <sheet name="Лист1 (3)" sheetId="5" r:id="rId1"/>
  </sheets>
  <definedNames>
    <definedName name="_xlnm.Print_Area" localSheetId="0">'Лист1 (3)'!$B$2:$I$56</definedName>
  </definedNames>
  <calcPr calcId="152511"/>
</workbook>
</file>

<file path=xl/calcChain.xml><?xml version="1.0" encoding="utf-8"?>
<calcChain xmlns="http://schemas.openxmlformats.org/spreadsheetml/2006/main">
  <c r="J41" i="5" l="1"/>
  <c r="K41" i="5" s="1"/>
  <c r="J40" i="5"/>
  <c r="K40" i="5" s="1"/>
  <c r="J39" i="5"/>
  <c r="K39" i="5" s="1"/>
  <c r="J38" i="5"/>
  <c r="K38" i="5" s="1"/>
  <c r="J37" i="5"/>
  <c r="K37" i="5" s="1"/>
  <c r="J34" i="5"/>
  <c r="K34" i="5" s="1"/>
  <c r="J33" i="5"/>
  <c r="K33" i="5" s="1"/>
  <c r="R32" i="5"/>
  <c r="M32" i="5"/>
  <c r="O32" i="5" s="1"/>
  <c r="L32" i="5"/>
  <c r="J32" i="5"/>
  <c r="K32" i="5" s="1"/>
  <c r="R31" i="5"/>
  <c r="M31" i="5"/>
  <c r="O31" i="5" s="1"/>
  <c r="L31" i="5"/>
  <c r="J31" i="5"/>
  <c r="K31" i="5" s="1"/>
  <c r="M28" i="5"/>
  <c r="L28" i="5"/>
  <c r="J28" i="5"/>
  <c r="K28" i="5" s="1"/>
  <c r="M27" i="5"/>
  <c r="L27" i="5"/>
  <c r="J27" i="5"/>
  <c r="K27" i="5" s="1"/>
  <c r="M26" i="5"/>
  <c r="L26" i="5"/>
  <c r="J26" i="5"/>
  <c r="K26" i="5" s="1"/>
  <c r="M25" i="5"/>
  <c r="L25" i="5"/>
  <c r="J25" i="5"/>
  <c r="K25" i="5" s="1"/>
  <c r="M24" i="5"/>
  <c r="L24" i="5"/>
  <c r="J24" i="5"/>
  <c r="K24" i="5" s="1"/>
  <c r="M23" i="5"/>
  <c r="L23" i="5"/>
  <c r="J23" i="5"/>
  <c r="K23" i="5" s="1"/>
  <c r="M22" i="5"/>
  <c r="L22" i="5"/>
  <c r="J22" i="5"/>
  <c r="K22" i="5" s="1"/>
  <c r="M21" i="5"/>
  <c r="L21" i="5"/>
  <c r="J21" i="5"/>
  <c r="K21" i="5" s="1"/>
  <c r="M20" i="5"/>
  <c r="L20" i="5"/>
  <c r="J20" i="5"/>
  <c r="K20" i="5" s="1"/>
  <c r="M19" i="5"/>
  <c r="L19" i="5"/>
  <c r="J19" i="5"/>
  <c r="K19" i="5" s="1"/>
  <c r="M18" i="5"/>
  <c r="L18" i="5"/>
  <c r="J18" i="5"/>
  <c r="K18" i="5" s="1"/>
  <c r="M12" i="5"/>
  <c r="L12" i="5"/>
  <c r="J12" i="5"/>
  <c r="K12" i="5" s="1"/>
  <c r="M11" i="5"/>
  <c r="L11" i="5"/>
  <c r="J11" i="5"/>
  <c r="K11" i="5" s="1"/>
  <c r="M10" i="5"/>
  <c r="L10" i="5"/>
  <c r="J10" i="5"/>
  <c r="K10" i="5" s="1"/>
  <c r="Q31" i="5" l="1"/>
  <c r="N12" i="5"/>
  <c r="O11" i="5" s="1"/>
  <c r="Q32" i="5"/>
  <c r="N28" i="5"/>
  <c r="O19" i="5" s="1"/>
  <c r="Q19" i="5" s="1"/>
  <c r="O12" i="5" l="1"/>
  <c r="O22" i="5"/>
  <c r="Q22" i="5" s="1"/>
  <c r="O10" i="5"/>
  <c r="O28" i="5"/>
  <c r="Q28" i="5" s="1"/>
  <c r="O24" i="5"/>
  <c r="Q24" i="5" s="1"/>
  <c r="O20" i="5"/>
  <c r="Q20" i="5" s="1"/>
  <c r="O26" i="5"/>
  <c r="Q26" i="5" s="1"/>
  <c r="O18" i="5"/>
  <c r="Q18" i="5" s="1"/>
  <c r="O25" i="5"/>
  <c r="Q25" i="5" s="1"/>
  <c r="O21" i="5"/>
  <c r="Q21" i="5" s="1"/>
  <c r="O27" i="5"/>
  <c r="Q27" i="5" s="1"/>
  <c r="O23" i="5"/>
  <c r="Q23" i="5" s="1"/>
</calcChain>
</file>

<file path=xl/sharedStrings.xml><?xml version="1.0" encoding="utf-8"?>
<sst xmlns="http://schemas.openxmlformats.org/spreadsheetml/2006/main" count="110" uniqueCount="66">
  <si>
    <t>N п/п</t>
  </si>
  <si>
    <t>Наименование показателя (индикатора)</t>
  </si>
  <si>
    <t>Единица измерения</t>
  </si>
  <si>
    <t>Значения показателей (индикаторов) государственной программы, подпрограммы государственной программы</t>
  </si>
  <si>
    <t>отчетный год</t>
  </si>
  <si>
    <t>план</t>
  </si>
  <si>
    <t>Государственная программа</t>
  </si>
  <si>
    <t>Подпрограмма государственной программы</t>
  </si>
  <si>
    <t xml:space="preserve">Сведения о достижении значений показателей (индикаторов) государственной программы 
</t>
  </si>
  <si>
    <t>«Обеспечение качественными услугами жилищно-коммунального хозяйства населения Оренбургской области в 2014-2020 годах»</t>
  </si>
  <si>
    <t>«Модернизация объектов коммунальной инфраструктуры Оренбургской области в 2014–2020 годах»</t>
  </si>
  <si>
    <t>Доля утечек и неучтенного расхода воды в общем объеме поданной воды</t>
  </si>
  <si>
    <t>Доля расходов на оплату жилищно-коммунальных услуг в семейном доходе</t>
  </si>
  <si>
    <t>процентов</t>
  </si>
  <si>
    <t>Удельный вес проб воды, отбор которых произведен из водопроводной сети и которые не отвечают гигиеническим нормативам по санитарно-химическим показателям</t>
  </si>
  <si>
    <t>Доля сточных вод, очищенных до нормативных значений, в общем объеме сточных вод, пропущенных через очистные сооружения</t>
  </si>
  <si>
    <t>Доля уличной водопроводной сети, нуждающейся в замене, в суммарной протяженности уличной водопроводной сети</t>
  </si>
  <si>
    <t>Доля уличной канализационной сети, нуждающейся в замене, в суммарной протяженности уличной канализационной сети</t>
  </si>
  <si>
    <t>Темп изменения объема потребления холодной и горячей воды населением, бюджетофинансируемыми организациями по сравнению с предшествующим годом</t>
  </si>
  <si>
    <t>Доля заемных средств в общем объеме капитальных вложений в системы теплоснабжения, водоснабжения, водоотведения и очистки сточных вод</t>
  </si>
  <si>
    <t xml:space="preserve">Количество граждан, улучшивших жилищные условия в текущем году в результате капитального ремонта многоквартирных домов </t>
  </si>
  <si>
    <t>«Организация проведения капитального ремонта общего имущества многоквартирных домов на 2014–2020 годы»</t>
  </si>
  <si>
    <t>процентов (нарастающим итогом)</t>
  </si>
  <si>
    <t>Доля общей площади капитально отремонтированных многоквартирных домов в общей площади многоквартирных домов</t>
  </si>
  <si>
    <t>Уровень износа объектов коммунальной инфраструктуры  (форма № 22-ЖКХ)</t>
  </si>
  <si>
    <t>Доля питьевой воды, подаваемой населению, соответствующей нормативному уровню качества</t>
  </si>
  <si>
    <t>Количество аварий и чрезвычайных ситуаций при производстве, транспортировке и распределении питьевой воды, не более</t>
  </si>
  <si>
    <t>Количество аварий и чрезвычайных ситуаций при производстве, транспортировке и распределении тепловой энергии, не более</t>
  </si>
  <si>
    <t>единиц</t>
  </si>
  <si>
    <t xml:space="preserve">Количество капитально отремонтированных многоквартирных домов в текущем году </t>
  </si>
  <si>
    <t>тыс.человек</t>
  </si>
  <si>
    <t xml:space="preserve">год, предшествующий отчетному (текущему) году </t>
  </si>
  <si>
    <t>факт на отчетную дату*)</t>
  </si>
  <si>
    <t>-</t>
  </si>
  <si>
    <t>«Тарифное регулирование»</t>
  </si>
  <si>
    <t>Доля населения, приобретающего твердое топливо, сжиженный углеводородный газ для бытовых нужд по цене, установленной Правительством Оренбургской области</t>
  </si>
  <si>
    <t>Доля установленных муниципальными образованиями Оренбургской области тарифов на товары и услуги организациям коммунального комплекса, реализующим государственные полномочия в сфере регулирования тарифов, в общем объеме тарифов, планируемых к утверждению муниципальными образованиями Оренбургской области в соответствующем году</t>
  </si>
  <si>
    <t>Доля установленных тарифов в общем объеме поданных заявок установленной формы</t>
  </si>
  <si>
    <t>Отношение роста платы граждан за коммунальные услуги к установленному предельному индексу по Оренбургской области, не более</t>
  </si>
  <si>
    <t>Доля рассмотренных обращений граждан в общем количестве зарегистрированных обращений</t>
  </si>
  <si>
    <t>Количество реализованных проектов по благоустройству дворовых территорий многоквартирных домов</t>
  </si>
  <si>
    <t>Количество реализованных проектов по благоустройству наиболее посещаемой муниципальной территории общего пользования населенных пунктов</t>
  </si>
  <si>
    <t>Количество реализованных проектов по обустройству мест массового отдыха населения (городских парков)</t>
  </si>
  <si>
    <t>не менее 20</t>
  </si>
  <si>
    <t>не менее 2</t>
  </si>
  <si>
    <t>не менее 1</t>
  </si>
  <si>
    <t>«Формирование современной городской среды в муниципальных образованиях Оренбургской области на 2017 год»</t>
  </si>
  <si>
    <t>Утверждение и размещение на официальных сайтах органов местного самоуправления поселений в сети Интернет порядка и сроков представления, рассмотрения и оценки редложений граждан, организаций о выборе парка, подлежащего благоустройству в 2017 году, и перечня работ по благоустройству.</t>
  </si>
  <si>
    <t>Принятие  органами  местного  самоуправления  поселений  решений  о  выборе  парков, подлежащих  благоустройству в 2017 году.</t>
  </si>
  <si>
    <t xml:space="preserve">Утверждение органами местного самоуправления поселений дизайн-проектов обустройства парков и перечня мероприятий по обустройству, подлежащих реализации в 2017 году2)
</t>
  </si>
  <si>
    <t>Утверждение государственной программы Оренбургской области «Формирование современной городской среды в Оренбургской области  на 2018–2022 годы»</t>
  </si>
  <si>
    <t xml:space="preserve">Обеспечение  утверждения органами местного самоуправления поселений, в состав которых входят населенные пункты с численностью населения свыше 1000 человек, муниципальных программ по формированию современной городской среды на 2018–2022 годы2
</t>
  </si>
  <si>
    <t>Утверждение органами местного самоуправления поселений, в состав которых входят населенные пункты с численностью населения свыше 1000 человек, правил благоустройства поселений2)</t>
  </si>
  <si>
    <t>Принятие закона Оренбургской области об ответственности за нарушение муниципальных правил благоустройства, в котором в том числе предусмотрено повышение с 1 января 2021 года административной ответственности лиц, не обеспечивших благоустройство принадлежащих им объектов в соответствии с требованиями правил благоустройства муниципальных образований</t>
  </si>
  <si>
    <t>Представление органами местного самоуправления поселений в Министерство строительства и жилищно-коммунального хозяй-ства Российской Федерации на конкурс не менее 2-х  реализованных в 2017 году лучших проектов по благоустройству общественных территорий</t>
  </si>
  <si>
    <t>Размещение  на официальных сайтах органов местного самоуправления поселений в сети Интернет для общественного обсуждения проектов муниципальных программ, предусматривающих выполнение мероприятий по формированию современной городской среды на 2017 год2)</t>
  </si>
  <si>
    <t>Утверждение органами местного самоуправления поселений муниципальных программ, предусматривающих выполнение мероприятий по формированию современной городской среды на 2017 год2)</t>
  </si>
  <si>
    <t>Утверждение органами местного самоуправления поселений с учетом обсуждения с заинтересованными лицами дизайн-проектов благоустройства дворовых территорий, включенных в муниципальную программу, а так же дизайнпроектов благоустройства общественных территории2)</t>
  </si>
  <si>
    <t>Обоснование отклонения значения показателя (индикатора) (при наличии)*</t>
  </si>
  <si>
    <t>* постановление Правительства Оренбургской области от 28 апреля 2011 года № 279-п</t>
  </si>
  <si>
    <t>Характеристика показателя (индикатора)</t>
  </si>
  <si>
    <t>Таблица 8</t>
  </si>
  <si>
    <t>Доля компаний, управляющих объектами коммунальной инфраструктуры на основе концессионных соглашений и других договоров, в общем количестве всех организаций коммунального комплекса</t>
  </si>
  <si>
    <t>Доля проведенных проверок юридических лиц и индивидуальных предпринимателей, органов местного самоуправления в объщем объеме плановых проверок, запланированных на текущий год</t>
  </si>
  <si>
    <t>Доля проверенных в установленные сроки предписаний государственной жилищной инспекции по Оренбургской области, срок исполнения которых приходится на отчетный период</t>
  </si>
  <si>
    <t>Принятие не позднее 31 де-кабря 2017 г. правового акта органа местного самоуправления, устанавливаю-щего порядок проведения органами местного самоуправления муниципальных образований с численностью населения свыше 20 тыс. человек голосования по отбору обще-ственных терри-торий подлежа-щих в рамках реализации муниципальных программ на 2018–2022 годы благоустройству в пер-воочередном по-рядке в 2018 году и по решению органа местного самоуправления - в 2019 году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</si>
</sst>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00"/>
    <numFmt numFmtId="166" formatCode="0.0%"/>
  </numFmts>
  <fonts count="12" x14ac:knownFonts="1"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i/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0" tint="-0.249977111117893"/>
      <name val="Times New Roman"/>
      <family val="1"/>
      <charset val="204"/>
    </font>
    <font>
      <sz val="14"/>
      <color theme="0" tint="-0.249977111117893"/>
      <name val="Times New Roman"/>
      <family val="1"/>
      <charset val="204"/>
    </font>
    <font>
      <b/>
      <sz val="12"/>
      <color theme="0" tint="-0.249977111117893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9" fontId="6" fillId="0" borderId="0" applyFont="0" applyFill="0" applyBorder="0" applyAlignment="0" applyProtection="0"/>
  </cellStyleXfs>
  <cellXfs count="7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1" xfId="0" applyFont="1" applyFill="1" applyBorder="1" applyAlignment="1">
      <alignment horizontal="justify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top" wrapText="1"/>
    </xf>
    <xf numFmtId="0" fontId="2" fillId="0" borderId="1" xfId="0" applyFont="1" applyFill="1" applyBorder="1" applyAlignment="1">
      <alignment horizontal="justify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right" vertical="top"/>
    </xf>
    <xf numFmtId="0" fontId="9" fillId="0" borderId="0" xfId="0" applyFont="1"/>
    <xf numFmtId="0" fontId="9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0" fontId="9" fillId="0" borderId="0" xfId="0" applyFont="1" applyBorder="1" applyAlignment="1">
      <alignment horizontal="center" vertical="top" wrapText="1"/>
    </xf>
    <xf numFmtId="0" fontId="11" fillId="0" borderId="0" xfId="0" applyFont="1" applyBorder="1" applyAlignment="1">
      <alignment horizontal="center" vertical="top" wrapText="1"/>
    </xf>
    <xf numFmtId="10" fontId="9" fillId="0" borderId="0" xfId="2" applyNumberFormat="1" applyFont="1" applyBorder="1" applyAlignment="1">
      <alignment horizontal="center" vertical="top" wrapText="1"/>
    </xf>
    <xf numFmtId="166" fontId="9" fillId="0" borderId="0" xfId="2" applyNumberFormat="1" applyFont="1" applyBorder="1" applyAlignment="1">
      <alignment horizontal="center" vertical="top" wrapText="1"/>
    </xf>
    <xf numFmtId="165" fontId="9" fillId="0" borderId="0" xfId="0" applyNumberFormat="1" applyFont="1"/>
    <xf numFmtId="2" fontId="9" fillId="0" borderId="0" xfId="0" applyNumberFormat="1" applyFont="1"/>
    <xf numFmtId="0" fontId="11" fillId="0" borderId="0" xfId="0" applyFont="1" applyBorder="1" applyAlignment="1">
      <alignment horizontal="center"/>
    </xf>
    <xf numFmtId="10" fontId="2" fillId="0" borderId="0" xfId="2" applyNumberFormat="1" applyFont="1" applyBorder="1" applyAlignment="1">
      <alignment horizontal="center" vertical="top" wrapText="1"/>
    </xf>
    <xf numFmtId="166" fontId="2" fillId="0" borderId="0" xfId="2" applyNumberFormat="1" applyFont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justify" vertical="top" wrapText="1"/>
    </xf>
    <xf numFmtId="0" fontId="3" fillId="0" borderId="1" xfId="0" applyFont="1" applyFill="1" applyBorder="1" applyAlignment="1">
      <alignment horizontal="right" vertical="top" wrapText="1"/>
    </xf>
    <xf numFmtId="164" fontId="3" fillId="0" borderId="1" xfId="0" applyNumberFormat="1" applyFont="1" applyFill="1" applyBorder="1" applyAlignment="1">
      <alignment horizontal="right" vertical="top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/>
    </xf>
    <xf numFmtId="0" fontId="3" fillId="0" borderId="1" xfId="0" applyFont="1" applyFill="1" applyBorder="1" applyAlignment="1">
      <alignment wrapText="1"/>
    </xf>
    <xf numFmtId="0" fontId="3" fillId="0" borderId="5" xfId="0" applyFont="1" applyFill="1" applyBorder="1" applyAlignment="1">
      <alignment wrapText="1"/>
    </xf>
    <xf numFmtId="0" fontId="3" fillId="0" borderId="5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vertical="top" wrapText="1"/>
    </xf>
    <xf numFmtId="0" fontId="2" fillId="0" borderId="1" xfId="0" applyFont="1" applyFill="1" applyBorder="1" applyAlignment="1">
      <alignment wrapText="1"/>
    </xf>
    <xf numFmtId="164" fontId="2" fillId="0" borderId="1" xfId="0" applyNumberFormat="1" applyFont="1" applyFill="1" applyBorder="1" applyAlignment="1">
      <alignment horizontal="right" vertical="top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wrapText="1"/>
    </xf>
    <xf numFmtId="0" fontId="2" fillId="0" borderId="1" xfId="0" applyFont="1" applyBorder="1" applyAlignment="1">
      <alignment horizontal="center" vertical="top" wrapText="1"/>
    </xf>
    <xf numFmtId="0" fontId="3" fillId="0" borderId="9" xfId="0" applyFont="1" applyFill="1" applyBorder="1" applyAlignment="1">
      <alignment horizontal="justify" vertical="top" wrapText="1"/>
    </xf>
    <xf numFmtId="0" fontId="2" fillId="0" borderId="2" xfId="0" applyFont="1" applyFill="1" applyBorder="1" applyAlignment="1">
      <alignment horizontal="justify" vertical="center" wrapText="1"/>
    </xf>
    <xf numFmtId="0" fontId="2" fillId="0" borderId="2" xfId="0" applyFont="1" applyFill="1" applyBorder="1" applyAlignment="1">
      <alignment vertical="top" wrapText="1"/>
    </xf>
    <xf numFmtId="0" fontId="2" fillId="0" borderId="2" xfId="0" applyFont="1" applyFill="1" applyBorder="1" applyAlignment="1">
      <alignment wrapText="1"/>
    </xf>
    <xf numFmtId="164" fontId="3" fillId="0" borderId="1" xfId="0" applyNumberFormat="1" applyFont="1" applyFill="1" applyBorder="1" applyAlignment="1">
      <alignment horizontal="right" vertical="top"/>
    </xf>
    <xf numFmtId="164" fontId="3" fillId="0" borderId="5" xfId="0" applyNumberFormat="1" applyFont="1" applyFill="1" applyBorder="1" applyAlignment="1">
      <alignment vertical="top"/>
    </xf>
    <xf numFmtId="164" fontId="3" fillId="0" borderId="1" xfId="0" applyNumberFormat="1" applyFont="1" applyFill="1" applyBorder="1" applyAlignment="1">
      <alignment vertical="top" wrapText="1"/>
    </xf>
    <xf numFmtId="164" fontId="3" fillId="0" borderId="1" xfId="0" applyNumberFormat="1" applyFont="1" applyFill="1" applyBorder="1" applyAlignment="1">
      <alignment vertical="top"/>
    </xf>
    <xf numFmtId="0" fontId="3" fillId="2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wrapText="1"/>
    </xf>
    <xf numFmtId="164" fontId="3" fillId="2" borderId="1" xfId="0" applyNumberFormat="1" applyFont="1" applyFill="1" applyBorder="1" applyAlignment="1">
      <alignment vertical="top"/>
    </xf>
    <xf numFmtId="164" fontId="2" fillId="0" borderId="1" xfId="0" applyNumberFormat="1" applyFont="1" applyFill="1" applyBorder="1" applyAlignment="1">
      <alignment horizontal="right" vertical="top" wrapText="1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top" wrapText="1"/>
    </xf>
    <xf numFmtId="0" fontId="8" fillId="0" borderId="1" xfId="0" applyFont="1" applyFill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3" fillId="0" borderId="1" xfId="1" applyFont="1" applyBorder="1" applyAlignment="1" applyProtection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6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vertical="top" wrapText="1"/>
    </xf>
    <xf numFmtId="0" fontId="7" fillId="0" borderId="8" xfId="0" applyFont="1" applyFill="1" applyBorder="1" applyAlignment="1">
      <alignment horizontal="center" vertical="top" wrapText="1"/>
    </xf>
    <xf numFmtId="0" fontId="7" fillId="0" borderId="2" xfId="0" applyFont="1" applyFill="1" applyBorder="1" applyAlignment="1">
      <alignment horizontal="center" vertical="top" wrapText="1"/>
    </xf>
    <xf numFmtId="0" fontId="7" fillId="0" borderId="3" xfId="0" applyFont="1" applyFill="1" applyBorder="1" applyAlignment="1">
      <alignment horizontal="center" vertical="top" wrapText="1"/>
    </xf>
    <xf numFmtId="0" fontId="7" fillId="0" borderId="4" xfId="0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0" fontId="8" fillId="0" borderId="8" xfId="0" applyFont="1" applyFill="1" applyBorder="1" applyAlignment="1">
      <alignment horizontal="center" vertical="top" wrapText="1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4" fillId="0" borderId="0" xfId="0" applyFont="1" applyAlignment="1">
      <alignment horizontal="left"/>
    </xf>
  </cellXfs>
  <cellStyles count="3">
    <cellStyle name="Гиперссылка" xfId="1" builtinId="8"/>
    <cellStyle name="Обычный" xfId="0" builtinId="0"/>
    <cellStyle name="Процентный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56"/>
  <sheetViews>
    <sheetView tabSelected="1" zoomScaleNormal="100" zoomScaleSheetLayoutView="100" workbookViewId="0">
      <pane ySplit="7" topLeftCell="A8" activePane="bottomLeft" state="frozen"/>
      <selection pane="bottomLeft" activeCell="I37" sqref="I37:I41"/>
    </sheetView>
  </sheetViews>
  <sheetFormatPr defaultColWidth="9.140625" defaultRowHeight="15.75" x14ac:dyDescent="0.25"/>
  <cols>
    <col min="1" max="1" width="1.140625" style="1" customWidth="1"/>
    <col min="2" max="2" width="4.85546875" style="1" customWidth="1"/>
    <col min="3" max="3" width="65.42578125" style="1" customWidth="1"/>
    <col min="4" max="4" width="14" style="1" customWidth="1"/>
    <col min="5" max="5" width="14.5703125" style="1" customWidth="1"/>
    <col min="6" max="6" width="14.85546875" style="1" customWidth="1"/>
    <col min="7" max="7" width="14.5703125" style="1" customWidth="1"/>
    <col min="8" max="8" width="17" style="1" customWidth="1"/>
    <col min="9" max="9" width="65" style="1" customWidth="1"/>
    <col min="10" max="11" width="15" style="9" customWidth="1"/>
    <col min="12" max="14" width="9.28515625" style="9" bestFit="1" customWidth="1"/>
    <col min="15" max="15" width="14" style="9" bestFit="1" customWidth="1"/>
    <col min="16" max="16384" width="9.140625" style="1"/>
  </cols>
  <sheetData>
    <row r="1" spans="2:15" ht="4.5" customHeight="1" x14ac:dyDescent="0.25"/>
    <row r="2" spans="2:15" x14ac:dyDescent="0.25">
      <c r="I2" s="2" t="s">
        <v>61</v>
      </c>
      <c r="J2" s="10"/>
      <c r="K2" s="10"/>
    </row>
    <row r="3" spans="2:15" ht="18.75" x14ac:dyDescent="0.3">
      <c r="B3" s="56" t="s">
        <v>8</v>
      </c>
      <c r="C3" s="57"/>
      <c r="D3" s="57"/>
      <c r="E3" s="57"/>
      <c r="F3" s="57"/>
      <c r="G3" s="57"/>
      <c r="H3" s="57"/>
      <c r="I3" s="57"/>
      <c r="J3" s="11"/>
      <c r="K3" s="11"/>
    </row>
    <row r="4" spans="2:15" ht="8.25" customHeight="1" x14ac:dyDescent="0.25"/>
    <row r="5" spans="2:15" ht="52.5" customHeight="1" x14ac:dyDescent="0.25">
      <c r="B5" s="58" t="s">
        <v>0</v>
      </c>
      <c r="C5" s="58" t="s">
        <v>1</v>
      </c>
      <c r="D5" s="58" t="s">
        <v>60</v>
      </c>
      <c r="E5" s="58" t="s">
        <v>2</v>
      </c>
      <c r="F5" s="58" t="s">
        <v>3</v>
      </c>
      <c r="G5" s="58"/>
      <c r="H5" s="58"/>
      <c r="I5" s="58" t="s">
        <v>58</v>
      </c>
      <c r="J5" s="12"/>
      <c r="K5" s="12"/>
    </row>
    <row r="6" spans="2:15" ht="49.5" customHeight="1" x14ac:dyDescent="0.25">
      <c r="B6" s="58"/>
      <c r="C6" s="58"/>
      <c r="D6" s="58"/>
      <c r="E6" s="58"/>
      <c r="F6" s="59" t="s">
        <v>31</v>
      </c>
      <c r="G6" s="58" t="s">
        <v>4</v>
      </c>
      <c r="H6" s="58"/>
      <c r="I6" s="58"/>
      <c r="J6" s="12"/>
      <c r="K6" s="12"/>
    </row>
    <row r="7" spans="2:15" ht="59.25" customHeight="1" x14ac:dyDescent="0.25">
      <c r="B7" s="58"/>
      <c r="C7" s="58"/>
      <c r="D7" s="58"/>
      <c r="E7" s="58"/>
      <c r="F7" s="59"/>
      <c r="G7" s="39" t="s">
        <v>5</v>
      </c>
      <c r="H7" s="39" t="s">
        <v>32</v>
      </c>
      <c r="I7" s="58"/>
      <c r="J7" s="12"/>
      <c r="K7" s="12"/>
    </row>
    <row r="8" spans="2:15" x14ac:dyDescent="0.25">
      <c r="B8" s="60" t="s">
        <v>6</v>
      </c>
      <c r="C8" s="60"/>
      <c r="D8" s="60"/>
      <c r="E8" s="60"/>
      <c r="F8" s="60"/>
      <c r="G8" s="60"/>
      <c r="H8" s="60"/>
      <c r="I8" s="60"/>
      <c r="J8" s="13"/>
      <c r="K8" s="13"/>
    </row>
    <row r="9" spans="2:15" ht="18.75" customHeight="1" x14ac:dyDescent="0.25">
      <c r="B9" s="61" t="s">
        <v>9</v>
      </c>
      <c r="C9" s="62"/>
      <c r="D9" s="62"/>
      <c r="E9" s="62"/>
      <c r="F9" s="63"/>
      <c r="G9" s="63"/>
      <c r="H9" s="63"/>
      <c r="I9" s="64"/>
      <c r="J9" s="13"/>
      <c r="K9" s="13"/>
    </row>
    <row r="10" spans="2:15" ht="36" customHeight="1" x14ac:dyDescent="0.25">
      <c r="B10" s="21">
        <v>1</v>
      </c>
      <c r="C10" s="22" t="s">
        <v>12</v>
      </c>
      <c r="D10" s="22"/>
      <c r="E10" s="4" t="s">
        <v>13</v>
      </c>
      <c r="F10" s="24">
        <v>11</v>
      </c>
      <c r="G10" s="24">
        <v>11</v>
      </c>
      <c r="H10" s="24">
        <v>11</v>
      </c>
      <c r="I10" s="21"/>
      <c r="J10" s="14">
        <f>F10/H10</f>
        <v>1</v>
      </c>
      <c r="K10" s="15">
        <f>100%-J10</f>
        <v>0</v>
      </c>
      <c r="L10" s="16">
        <f>G10/H10</f>
        <v>1</v>
      </c>
      <c r="M10" s="17">
        <f>G10/H10</f>
        <v>1</v>
      </c>
      <c r="O10" s="9">
        <f>M10/N12</f>
        <v>0.36263318112633181</v>
      </c>
    </row>
    <row r="11" spans="2:15" ht="51.75" customHeight="1" x14ac:dyDescent="0.25">
      <c r="B11" s="21">
        <v>2</v>
      </c>
      <c r="C11" s="22" t="s">
        <v>23</v>
      </c>
      <c r="D11" s="22"/>
      <c r="E11" s="4" t="s">
        <v>22</v>
      </c>
      <c r="F11" s="23">
        <v>3.62</v>
      </c>
      <c r="G11" s="23">
        <v>7.22</v>
      </c>
      <c r="H11" s="23">
        <v>9.5299999999999994</v>
      </c>
      <c r="I11" s="21"/>
      <c r="J11" s="14">
        <f>F11/H11</f>
        <v>0.37985309548793289</v>
      </c>
      <c r="K11" s="15">
        <f>100%-J11</f>
        <v>0.62014690451206711</v>
      </c>
      <c r="L11" s="16">
        <f t="shared" ref="L11:L12" si="0">G11/H11</f>
        <v>0.75760755508919209</v>
      </c>
      <c r="M11" s="17">
        <f t="shared" ref="M11:M12" si="1">G11/H11</f>
        <v>0.75760755508919209</v>
      </c>
      <c r="O11" s="9">
        <f>M11/N12</f>
        <v>0.27473363774733639</v>
      </c>
    </row>
    <row r="12" spans="2:15" ht="39" customHeight="1" x14ac:dyDescent="0.25">
      <c r="B12" s="21">
        <v>3</v>
      </c>
      <c r="C12" s="22" t="s">
        <v>24</v>
      </c>
      <c r="D12" s="22"/>
      <c r="E12" s="4" t="s">
        <v>13</v>
      </c>
      <c r="F12" s="23">
        <v>51.3</v>
      </c>
      <c r="G12" s="23">
        <v>51.1</v>
      </c>
      <c r="H12" s="23">
        <v>51.1</v>
      </c>
      <c r="I12" s="21"/>
      <c r="J12" s="14">
        <f>F12/H12</f>
        <v>1.0039138943248531</v>
      </c>
      <c r="K12" s="15">
        <f>100%-J12</f>
        <v>-3.9138943248531177E-3</v>
      </c>
      <c r="L12" s="16">
        <f t="shared" si="0"/>
        <v>1</v>
      </c>
      <c r="M12" s="17">
        <f t="shared" si="1"/>
        <v>1</v>
      </c>
      <c r="N12" s="17">
        <f>M10+M11+M12</f>
        <v>2.7576075550891921</v>
      </c>
      <c r="O12" s="9">
        <f>M12/N12</f>
        <v>0.36263318112633181</v>
      </c>
    </row>
    <row r="13" spans="2:15" ht="39" customHeight="1" x14ac:dyDescent="0.25">
      <c r="B13" s="21">
        <v>4</v>
      </c>
      <c r="C13" s="22" t="s">
        <v>40</v>
      </c>
      <c r="D13" s="40"/>
      <c r="E13" s="25" t="s">
        <v>28</v>
      </c>
      <c r="F13" s="23" t="s">
        <v>43</v>
      </c>
      <c r="G13" s="23" t="s">
        <v>33</v>
      </c>
      <c r="H13" s="24" t="s">
        <v>33</v>
      </c>
      <c r="I13" s="21"/>
      <c r="J13" s="14"/>
      <c r="K13" s="15"/>
      <c r="L13" s="16"/>
      <c r="M13" s="17"/>
      <c r="N13" s="17"/>
    </row>
    <row r="14" spans="2:15" ht="47.25" x14ac:dyDescent="0.25">
      <c r="B14" s="21">
        <v>5</v>
      </c>
      <c r="C14" s="22" t="s">
        <v>41</v>
      </c>
      <c r="D14" s="40"/>
      <c r="E14" s="25" t="s">
        <v>28</v>
      </c>
      <c r="F14" s="23" t="s">
        <v>44</v>
      </c>
      <c r="G14" s="23" t="s">
        <v>33</v>
      </c>
      <c r="H14" s="24" t="s">
        <v>33</v>
      </c>
      <c r="I14" s="21"/>
      <c r="J14" s="14"/>
      <c r="K14" s="15"/>
      <c r="L14" s="16"/>
      <c r="M14" s="17"/>
      <c r="N14" s="17"/>
    </row>
    <row r="15" spans="2:15" ht="39" customHeight="1" x14ac:dyDescent="0.25">
      <c r="B15" s="21">
        <v>6</v>
      </c>
      <c r="C15" s="22" t="s">
        <v>42</v>
      </c>
      <c r="D15" s="40"/>
      <c r="E15" s="25" t="s">
        <v>28</v>
      </c>
      <c r="F15" s="23" t="s">
        <v>45</v>
      </c>
      <c r="G15" s="23" t="s">
        <v>33</v>
      </c>
      <c r="H15" s="24" t="s">
        <v>33</v>
      </c>
      <c r="I15" s="21"/>
      <c r="J15" s="14"/>
      <c r="K15" s="15"/>
      <c r="L15" s="16"/>
      <c r="M15" s="17"/>
      <c r="N15" s="17"/>
    </row>
    <row r="16" spans="2:15" x14ac:dyDescent="0.25">
      <c r="B16" s="65" t="s">
        <v>7</v>
      </c>
      <c r="C16" s="65"/>
      <c r="D16" s="66"/>
      <c r="E16" s="66"/>
      <c r="F16" s="65"/>
      <c r="G16" s="65"/>
      <c r="H16" s="65"/>
      <c r="I16" s="65"/>
      <c r="J16" s="14"/>
      <c r="K16" s="15"/>
      <c r="L16" s="16"/>
      <c r="M16" s="17"/>
    </row>
    <row r="17" spans="2:18" ht="20.25" customHeight="1" x14ac:dyDescent="0.25">
      <c r="B17" s="67" t="s">
        <v>10</v>
      </c>
      <c r="C17" s="68"/>
      <c r="D17" s="68"/>
      <c r="E17" s="68"/>
      <c r="F17" s="68"/>
      <c r="G17" s="68"/>
      <c r="H17" s="68"/>
      <c r="I17" s="69"/>
      <c r="J17" s="14"/>
      <c r="K17" s="15"/>
    </row>
    <row r="18" spans="2:18" ht="70.5" customHeight="1" x14ac:dyDescent="0.25">
      <c r="B18" s="21">
        <v>7</v>
      </c>
      <c r="C18" s="5" t="s">
        <v>62</v>
      </c>
      <c r="D18" s="5"/>
      <c r="E18" s="21" t="s">
        <v>13</v>
      </c>
      <c r="F18" s="46">
        <v>100</v>
      </c>
      <c r="G18" s="46">
        <v>100</v>
      </c>
      <c r="H18" s="46">
        <v>100</v>
      </c>
      <c r="I18" s="21"/>
      <c r="J18" s="14">
        <f t="shared" ref="J18:J28" si="2">F18/H18</f>
        <v>1</v>
      </c>
      <c r="K18" s="15">
        <f t="shared" ref="K18:K28" si="3">100%-J18</f>
        <v>0</v>
      </c>
      <c r="L18" s="16">
        <f t="shared" ref="L18:L27" si="4">G18/H18</f>
        <v>1</v>
      </c>
      <c r="M18" s="17">
        <f>G18/H18</f>
        <v>1</v>
      </c>
      <c r="O18" s="9">
        <f>M18/N28</f>
        <v>6.3765977635819607E-2</v>
      </c>
      <c r="Q18" s="1">
        <f>M18*O18</f>
        <v>6.3765977635819607E-2</v>
      </c>
    </row>
    <row r="19" spans="2:18" ht="47.25" x14ac:dyDescent="0.25">
      <c r="B19" s="26">
        <v>8</v>
      </c>
      <c r="C19" s="27" t="s">
        <v>14</v>
      </c>
      <c r="D19" s="27"/>
      <c r="E19" s="21" t="s">
        <v>13</v>
      </c>
      <c r="F19" s="47">
        <v>14.4</v>
      </c>
      <c r="G19" s="47">
        <v>14</v>
      </c>
      <c r="H19" s="47">
        <v>14</v>
      </c>
      <c r="I19" s="21"/>
      <c r="J19" s="14">
        <f t="shared" si="2"/>
        <v>1.0285714285714287</v>
      </c>
      <c r="K19" s="15">
        <f t="shared" si="3"/>
        <v>-2.8571428571428692E-2</v>
      </c>
      <c r="L19" s="16">
        <f t="shared" si="4"/>
        <v>1</v>
      </c>
      <c r="M19" s="17">
        <f t="shared" ref="M19:M28" si="5">G19/H19</f>
        <v>1</v>
      </c>
      <c r="O19" s="9">
        <f>M19/N28</f>
        <v>6.3765977635819607E-2</v>
      </c>
      <c r="Q19" s="1">
        <f t="shared" ref="Q19:Q28" si="6">M19*O19</f>
        <v>6.3765977635819607E-2</v>
      </c>
    </row>
    <row r="20" spans="2:18" ht="47.25" customHeight="1" x14ac:dyDescent="0.25">
      <c r="B20" s="21">
        <v>9</v>
      </c>
      <c r="C20" s="5" t="s">
        <v>15</v>
      </c>
      <c r="D20" s="5"/>
      <c r="E20" s="21" t="s">
        <v>13</v>
      </c>
      <c r="F20" s="47">
        <v>53</v>
      </c>
      <c r="G20" s="47">
        <v>54</v>
      </c>
      <c r="H20" s="47">
        <v>54</v>
      </c>
      <c r="I20" s="21"/>
      <c r="J20" s="14">
        <f t="shared" si="2"/>
        <v>0.98148148148148151</v>
      </c>
      <c r="K20" s="15">
        <f t="shared" si="3"/>
        <v>1.851851851851849E-2</v>
      </c>
      <c r="L20" s="16">
        <f t="shared" si="4"/>
        <v>1</v>
      </c>
      <c r="M20" s="17">
        <f t="shared" si="5"/>
        <v>1</v>
      </c>
      <c r="O20" s="9">
        <f>M20/N28</f>
        <v>6.3765977635819607E-2</v>
      </c>
      <c r="Q20" s="1">
        <f t="shared" si="6"/>
        <v>6.3765977635819607E-2</v>
      </c>
    </row>
    <row r="21" spans="2:18" ht="31.5" x14ac:dyDescent="0.25">
      <c r="B21" s="26">
        <v>10</v>
      </c>
      <c r="C21" s="27" t="s">
        <v>16</v>
      </c>
      <c r="D21" s="27"/>
      <c r="E21" s="21" t="s">
        <v>13</v>
      </c>
      <c r="F21" s="47">
        <v>28</v>
      </c>
      <c r="G21" s="47">
        <v>27</v>
      </c>
      <c r="H21" s="47">
        <v>27</v>
      </c>
      <c r="I21" s="21"/>
      <c r="J21" s="14">
        <f t="shared" si="2"/>
        <v>1.037037037037037</v>
      </c>
      <c r="K21" s="15">
        <f t="shared" si="3"/>
        <v>-3.7037037037036979E-2</v>
      </c>
      <c r="L21" s="16">
        <f t="shared" si="4"/>
        <v>1</v>
      </c>
      <c r="M21" s="17">
        <f t="shared" si="5"/>
        <v>1</v>
      </c>
      <c r="O21" s="9">
        <f>M21/N28</f>
        <v>6.3765977635819607E-2</v>
      </c>
      <c r="Q21" s="1">
        <f t="shared" si="6"/>
        <v>6.3765977635819607E-2</v>
      </c>
    </row>
    <row r="22" spans="2:18" ht="31.5" x14ac:dyDescent="0.25">
      <c r="B22" s="21">
        <v>11</v>
      </c>
      <c r="C22" s="27" t="s">
        <v>11</v>
      </c>
      <c r="D22" s="27"/>
      <c r="E22" s="21" t="s">
        <v>13</v>
      </c>
      <c r="F22" s="47">
        <v>16</v>
      </c>
      <c r="G22" s="47">
        <v>15.5</v>
      </c>
      <c r="H22" s="47">
        <v>15.5</v>
      </c>
      <c r="I22" s="21"/>
      <c r="J22" s="14">
        <f t="shared" si="2"/>
        <v>1.032258064516129</v>
      </c>
      <c r="K22" s="15">
        <f t="shared" si="3"/>
        <v>-3.2258064516129004E-2</v>
      </c>
      <c r="L22" s="16">
        <f t="shared" si="4"/>
        <v>1</v>
      </c>
      <c r="M22" s="17">
        <f t="shared" si="5"/>
        <v>1</v>
      </c>
      <c r="O22" s="9">
        <f>M22/N28</f>
        <v>6.3765977635819607E-2</v>
      </c>
      <c r="Q22" s="1">
        <f t="shared" si="6"/>
        <v>6.3765977635819607E-2</v>
      </c>
    </row>
    <row r="23" spans="2:18" ht="31.5" x14ac:dyDescent="0.25">
      <c r="B23" s="26">
        <v>12</v>
      </c>
      <c r="C23" s="27" t="s">
        <v>17</v>
      </c>
      <c r="D23" s="27"/>
      <c r="E23" s="21" t="s">
        <v>13</v>
      </c>
      <c r="F23" s="47">
        <v>27</v>
      </c>
      <c r="G23" s="47">
        <v>26.5</v>
      </c>
      <c r="H23" s="47">
        <v>26.5</v>
      </c>
      <c r="I23" s="21"/>
      <c r="J23" s="14">
        <f t="shared" si="2"/>
        <v>1.0188679245283019</v>
      </c>
      <c r="K23" s="15">
        <f t="shared" si="3"/>
        <v>-1.8867924528301883E-2</v>
      </c>
      <c r="L23" s="16">
        <f t="shared" si="4"/>
        <v>1</v>
      </c>
      <c r="M23" s="17">
        <f t="shared" si="5"/>
        <v>1</v>
      </c>
      <c r="O23" s="9">
        <f>M23/N28</f>
        <v>6.3765977635819607E-2</v>
      </c>
      <c r="Q23" s="1">
        <f t="shared" si="6"/>
        <v>6.3765977635819607E-2</v>
      </c>
    </row>
    <row r="24" spans="2:18" ht="47.25" hidden="1" x14ac:dyDescent="0.25">
      <c r="B24" s="48">
        <v>13</v>
      </c>
      <c r="C24" s="49" t="s">
        <v>18</v>
      </c>
      <c r="D24" s="49"/>
      <c r="E24" s="48" t="s">
        <v>13</v>
      </c>
      <c r="F24" s="50">
        <v>-3</v>
      </c>
      <c r="G24" s="50">
        <v>-3</v>
      </c>
      <c r="H24" s="50">
        <v>-3</v>
      </c>
      <c r="I24" s="48"/>
      <c r="J24" s="14">
        <f t="shared" si="2"/>
        <v>1</v>
      </c>
      <c r="K24" s="15">
        <f t="shared" si="3"/>
        <v>0</v>
      </c>
      <c r="L24" s="16">
        <f t="shared" si="4"/>
        <v>1</v>
      </c>
      <c r="M24" s="17">
        <f t="shared" si="5"/>
        <v>1</v>
      </c>
      <c r="O24" s="9">
        <f>M24/N28</f>
        <v>6.3765977635819607E-2</v>
      </c>
      <c r="Q24" s="1">
        <f t="shared" si="6"/>
        <v>6.3765977635819607E-2</v>
      </c>
    </row>
    <row r="25" spans="2:18" ht="47.25" x14ac:dyDescent="0.25">
      <c r="B25" s="26">
        <v>13</v>
      </c>
      <c r="C25" s="28" t="s">
        <v>19</v>
      </c>
      <c r="D25" s="28"/>
      <c r="E25" s="29" t="s">
        <v>13</v>
      </c>
      <c r="F25" s="45">
        <v>30</v>
      </c>
      <c r="G25" s="45">
        <v>30</v>
      </c>
      <c r="H25" s="45">
        <v>30</v>
      </c>
      <c r="I25" s="21"/>
      <c r="J25" s="14">
        <f t="shared" si="2"/>
        <v>1</v>
      </c>
      <c r="K25" s="15">
        <f t="shared" si="3"/>
        <v>0</v>
      </c>
      <c r="L25" s="16">
        <f t="shared" si="4"/>
        <v>1</v>
      </c>
      <c r="M25" s="17">
        <f t="shared" si="5"/>
        <v>1</v>
      </c>
      <c r="O25" s="9">
        <f>M25/N28</f>
        <v>6.3765977635819607E-2</v>
      </c>
      <c r="Q25" s="1">
        <f t="shared" si="6"/>
        <v>6.3765977635819607E-2</v>
      </c>
    </row>
    <row r="26" spans="2:18" ht="31.5" x14ac:dyDescent="0.25">
      <c r="B26" s="21">
        <v>14</v>
      </c>
      <c r="C26" s="22" t="s">
        <v>25</v>
      </c>
      <c r="D26" s="22"/>
      <c r="E26" s="30" t="s">
        <v>13</v>
      </c>
      <c r="F26" s="5">
        <v>85.6</v>
      </c>
      <c r="G26" s="5">
        <v>86</v>
      </c>
      <c r="H26" s="5">
        <v>86</v>
      </c>
      <c r="I26" s="21"/>
      <c r="J26" s="14">
        <f t="shared" si="2"/>
        <v>0.99534883720930223</v>
      </c>
      <c r="K26" s="15">
        <f t="shared" si="3"/>
        <v>4.6511627906977715E-3</v>
      </c>
      <c r="L26" s="16">
        <f t="shared" si="4"/>
        <v>1</v>
      </c>
      <c r="M26" s="17">
        <f t="shared" si="5"/>
        <v>1</v>
      </c>
      <c r="O26" s="9">
        <f>M26/N28</f>
        <v>6.3765977635819607E-2</v>
      </c>
      <c r="Q26" s="1">
        <f t="shared" si="6"/>
        <v>6.3765977635819607E-2</v>
      </c>
    </row>
    <row r="27" spans="2:18" ht="39" customHeight="1" x14ac:dyDescent="0.25">
      <c r="B27" s="26">
        <v>15</v>
      </c>
      <c r="C27" s="22" t="s">
        <v>26</v>
      </c>
      <c r="D27" s="22"/>
      <c r="E27" s="30" t="s">
        <v>28</v>
      </c>
      <c r="F27" s="5">
        <v>1404</v>
      </c>
      <c r="G27" s="5">
        <v>1322</v>
      </c>
      <c r="H27" s="5">
        <v>1104</v>
      </c>
      <c r="I27" s="21"/>
      <c r="J27" s="14">
        <f t="shared" si="2"/>
        <v>1.2717391304347827</v>
      </c>
      <c r="K27" s="15">
        <f t="shared" si="3"/>
        <v>-0.27173913043478271</v>
      </c>
      <c r="L27" s="16">
        <f t="shared" si="4"/>
        <v>1.1974637681159421</v>
      </c>
      <c r="M27" s="17">
        <f t="shared" si="5"/>
        <v>1.1974637681159421</v>
      </c>
      <c r="O27" s="9">
        <f>M27/N28</f>
        <v>7.6357447857385449E-2</v>
      </c>
      <c r="Q27" s="1">
        <f t="shared" si="6"/>
        <v>9.1435277235021345E-2</v>
      </c>
    </row>
    <row r="28" spans="2:18" ht="39" customHeight="1" x14ac:dyDescent="0.25">
      <c r="B28" s="21">
        <v>16</v>
      </c>
      <c r="C28" s="22" t="s">
        <v>27</v>
      </c>
      <c r="D28" s="22"/>
      <c r="E28" s="30" t="s">
        <v>28</v>
      </c>
      <c r="F28" s="5">
        <v>30</v>
      </c>
      <c r="G28" s="5">
        <v>30</v>
      </c>
      <c r="H28" s="5">
        <v>11</v>
      </c>
      <c r="I28" s="21"/>
      <c r="J28" s="14">
        <f t="shared" si="2"/>
        <v>2.7272727272727271</v>
      </c>
      <c r="K28" s="15">
        <f t="shared" si="3"/>
        <v>-1.7272727272727271</v>
      </c>
      <c r="L28" s="16">
        <f>G28/H28</f>
        <v>2.7272727272727271</v>
      </c>
      <c r="M28" s="17">
        <f t="shared" si="5"/>
        <v>2.7272727272727271</v>
      </c>
      <c r="N28" s="17">
        <f>M10+M11+M12+M18+M19+M20+M21+M22+M23+M24+M25+M26+M27+M28</f>
        <v>15.682344050477861</v>
      </c>
      <c r="O28" s="9">
        <f>M28/N28</f>
        <v>0.17390721173405346</v>
      </c>
      <c r="Q28" s="1">
        <f t="shared" si="6"/>
        <v>0.47429239563832759</v>
      </c>
    </row>
    <row r="29" spans="2:18" x14ac:dyDescent="0.25">
      <c r="B29" s="70" t="s">
        <v>7</v>
      </c>
      <c r="C29" s="71"/>
      <c r="D29" s="71"/>
      <c r="E29" s="71"/>
      <c r="F29" s="71"/>
      <c r="G29" s="71"/>
      <c r="H29" s="70"/>
      <c r="I29" s="70"/>
      <c r="J29" s="13"/>
      <c r="K29" s="13"/>
    </row>
    <row r="30" spans="2:18" x14ac:dyDescent="0.25">
      <c r="B30" s="55" t="s">
        <v>21</v>
      </c>
      <c r="C30" s="55"/>
      <c r="D30" s="55"/>
      <c r="E30" s="55"/>
      <c r="F30" s="55"/>
      <c r="G30" s="55"/>
      <c r="H30" s="55"/>
      <c r="I30" s="55"/>
      <c r="J30" s="18"/>
      <c r="K30" s="18"/>
    </row>
    <row r="31" spans="2:18" ht="47.25" x14ac:dyDescent="0.25">
      <c r="B31" s="26">
        <v>17</v>
      </c>
      <c r="C31" s="3" t="s">
        <v>20</v>
      </c>
      <c r="D31" s="3"/>
      <c r="E31" s="4" t="s">
        <v>30</v>
      </c>
      <c r="F31" s="5">
        <v>36.200000000000003</v>
      </c>
      <c r="G31" s="46">
        <v>37.200000000000003</v>
      </c>
      <c r="H31" s="44">
        <v>107.6</v>
      </c>
      <c r="I31" s="21"/>
      <c r="J31" s="14">
        <f t="shared" ref="J31:J34" si="7">F31/H31</f>
        <v>0.33643122676579928</v>
      </c>
      <c r="K31" s="15">
        <f t="shared" ref="K31:K34" si="8">100%-J31</f>
        <v>0.66356877323420072</v>
      </c>
      <c r="L31" s="16">
        <f>G31/H31</f>
        <v>0.34572490706319708</v>
      </c>
      <c r="M31" s="16">
        <f>G31/H31</f>
        <v>0.34572490706319708</v>
      </c>
      <c r="O31" s="9" t="e">
        <f>M31/#REF!</f>
        <v>#REF!</v>
      </c>
      <c r="Q31" s="1" t="e">
        <f>M31*O31</f>
        <v>#REF!</v>
      </c>
      <c r="R31" s="1">
        <f>G31/H31</f>
        <v>0.34572490706319708</v>
      </c>
    </row>
    <row r="32" spans="2:18" ht="31.5" x14ac:dyDescent="0.25">
      <c r="B32" s="31">
        <v>18</v>
      </c>
      <c r="C32" s="6" t="s">
        <v>29</v>
      </c>
      <c r="D32" s="6"/>
      <c r="E32" s="7" t="s">
        <v>28</v>
      </c>
      <c r="F32" s="51">
        <v>350</v>
      </c>
      <c r="G32" s="51">
        <v>360</v>
      </c>
      <c r="H32" s="34">
        <v>652</v>
      </c>
      <c r="I32" s="21"/>
      <c r="J32" s="14">
        <f t="shared" si="7"/>
        <v>0.53680981595092025</v>
      </c>
      <c r="K32" s="15">
        <f t="shared" si="8"/>
        <v>0.46319018404907975</v>
      </c>
      <c r="L32" s="16">
        <f t="shared" ref="L32" si="9">G32/H32</f>
        <v>0.55214723926380371</v>
      </c>
      <c r="M32" s="16">
        <f t="shared" ref="M32" si="10">G32/H32</f>
        <v>0.55214723926380371</v>
      </c>
      <c r="O32" s="9" t="e">
        <f>M32/#REF!</f>
        <v>#REF!</v>
      </c>
      <c r="Q32" s="1" t="e">
        <f>M32*O32</f>
        <v>#REF!</v>
      </c>
      <c r="R32" s="1">
        <f t="shared" ref="R32" si="11">G32/H32</f>
        <v>0.55214723926380371</v>
      </c>
    </row>
    <row r="33" spans="2:15" ht="63" x14ac:dyDescent="0.25">
      <c r="B33" s="31">
        <v>19</v>
      </c>
      <c r="C33" s="6" t="s">
        <v>63</v>
      </c>
      <c r="D33" s="41"/>
      <c r="E33" s="30" t="s">
        <v>13</v>
      </c>
      <c r="F33" s="23" t="s">
        <v>33</v>
      </c>
      <c r="G33" s="24">
        <v>100</v>
      </c>
      <c r="H33" s="44">
        <v>100</v>
      </c>
      <c r="I33" s="21"/>
      <c r="J33" s="14" t="e">
        <f t="shared" si="7"/>
        <v>#VALUE!</v>
      </c>
      <c r="K33" s="15" t="e">
        <f t="shared" si="8"/>
        <v>#VALUE!</v>
      </c>
    </row>
    <row r="34" spans="2:15" ht="63" x14ac:dyDescent="0.25">
      <c r="B34" s="31">
        <v>20</v>
      </c>
      <c r="C34" s="32" t="s">
        <v>64</v>
      </c>
      <c r="D34" s="42"/>
      <c r="E34" s="30" t="s">
        <v>13</v>
      </c>
      <c r="F34" s="23" t="s">
        <v>33</v>
      </c>
      <c r="G34" s="24">
        <v>90</v>
      </c>
      <c r="H34" s="44">
        <v>98.4</v>
      </c>
      <c r="I34" s="21"/>
      <c r="J34" s="14" t="e">
        <f t="shared" si="7"/>
        <v>#VALUE!</v>
      </c>
      <c r="K34" s="15" t="e">
        <f t="shared" si="8"/>
        <v>#VALUE!</v>
      </c>
    </row>
    <row r="35" spans="2:15" x14ac:dyDescent="0.25">
      <c r="B35" s="70" t="s">
        <v>7</v>
      </c>
      <c r="C35" s="71"/>
      <c r="D35" s="71"/>
      <c r="E35" s="71"/>
      <c r="F35" s="71"/>
      <c r="G35" s="71"/>
      <c r="H35" s="70"/>
      <c r="I35" s="70"/>
    </row>
    <row r="36" spans="2:15" x14ac:dyDescent="0.25">
      <c r="B36" s="55" t="s">
        <v>34</v>
      </c>
      <c r="C36" s="55"/>
      <c r="D36" s="55"/>
      <c r="E36" s="55"/>
      <c r="F36" s="55"/>
      <c r="G36" s="55"/>
      <c r="H36" s="55"/>
      <c r="I36" s="55"/>
    </row>
    <row r="37" spans="2:15" ht="47.25" x14ac:dyDescent="0.25">
      <c r="B37" s="31">
        <v>21</v>
      </c>
      <c r="C37" s="33" t="s">
        <v>35</v>
      </c>
      <c r="D37" s="43"/>
      <c r="E37" s="30" t="s">
        <v>13</v>
      </c>
      <c r="F37" s="34">
        <v>11</v>
      </c>
      <c r="G37" s="34">
        <v>11</v>
      </c>
      <c r="H37" s="34">
        <v>11</v>
      </c>
      <c r="I37" s="21"/>
      <c r="J37" s="14">
        <f t="shared" ref="J37:J41" si="12">F37/H37</f>
        <v>1</v>
      </c>
      <c r="K37" s="15">
        <f t="shared" ref="K37:K41" si="13">100%-J37</f>
        <v>0</v>
      </c>
    </row>
    <row r="38" spans="2:15" ht="99.75" customHeight="1" x14ac:dyDescent="0.25">
      <c r="B38" s="31">
        <v>22</v>
      </c>
      <c r="C38" s="32" t="s">
        <v>36</v>
      </c>
      <c r="D38" s="42"/>
      <c r="E38" s="30" t="s">
        <v>13</v>
      </c>
      <c r="F38" s="34">
        <v>100</v>
      </c>
      <c r="G38" s="34">
        <v>100</v>
      </c>
      <c r="H38" s="34">
        <v>100</v>
      </c>
      <c r="I38" s="21"/>
      <c r="J38" s="14">
        <f t="shared" si="12"/>
        <v>1</v>
      </c>
      <c r="K38" s="15">
        <f t="shared" si="13"/>
        <v>0</v>
      </c>
    </row>
    <row r="39" spans="2:15" ht="31.5" x14ac:dyDescent="0.25">
      <c r="B39" s="31">
        <v>23</v>
      </c>
      <c r="C39" s="33" t="s">
        <v>37</v>
      </c>
      <c r="D39" s="43"/>
      <c r="E39" s="30" t="s">
        <v>13</v>
      </c>
      <c r="F39" s="34">
        <v>100</v>
      </c>
      <c r="G39" s="34">
        <v>100</v>
      </c>
      <c r="H39" s="34">
        <v>100</v>
      </c>
      <c r="I39" s="21"/>
      <c r="J39" s="14">
        <f t="shared" si="12"/>
        <v>1</v>
      </c>
      <c r="K39" s="15">
        <f t="shared" si="13"/>
        <v>0</v>
      </c>
    </row>
    <row r="40" spans="2:15" ht="47.25" x14ac:dyDescent="0.25">
      <c r="B40" s="31">
        <v>24</v>
      </c>
      <c r="C40" s="33" t="s">
        <v>38</v>
      </c>
      <c r="D40" s="43"/>
      <c r="E40" s="30" t="s">
        <v>13</v>
      </c>
      <c r="F40" s="34">
        <v>100</v>
      </c>
      <c r="G40" s="34">
        <v>100</v>
      </c>
      <c r="H40" s="34">
        <v>100</v>
      </c>
      <c r="I40" s="21"/>
      <c r="J40" s="14">
        <f t="shared" si="12"/>
        <v>1</v>
      </c>
      <c r="K40" s="15">
        <f t="shared" si="13"/>
        <v>0</v>
      </c>
    </row>
    <row r="41" spans="2:15" ht="31.5" x14ac:dyDescent="0.25">
      <c r="B41" s="31">
        <v>25</v>
      </c>
      <c r="C41" s="33" t="s">
        <v>39</v>
      </c>
      <c r="D41" s="43"/>
      <c r="E41" s="30" t="s">
        <v>13</v>
      </c>
      <c r="F41" s="34">
        <v>100</v>
      </c>
      <c r="G41" s="34">
        <v>100</v>
      </c>
      <c r="H41" s="34">
        <v>100</v>
      </c>
      <c r="I41" s="21"/>
      <c r="J41" s="14">
        <f t="shared" si="12"/>
        <v>1</v>
      </c>
      <c r="K41" s="15">
        <f t="shared" si="13"/>
        <v>0</v>
      </c>
    </row>
    <row r="42" spans="2:15" ht="15.75" customHeight="1" x14ac:dyDescent="0.25">
      <c r="B42" s="70" t="s">
        <v>7</v>
      </c>
      <c r="C42" s="71"/>
      <c r="D42" s="71"/>
      <c r="E42" s="71"/>
      <c r="F42" s="71"/>
      <c r="G42" s="71"/>
      <c r="H42" s="70"/>
      <c r="I42" s="70"/>
      <c r="J42" s="19"/>
      <c r="K42" s="20"/>
      <c r="L42" s="1"/>
      <c r="M42" s="1"/>
      <c r="N42" s="1"/>
      <c r="O42" s="1"/>
    </row>
    <row r="43" spans="2:15" x14ac:dyDescent="0.25">
      <c r="B43" s="72" t="s">
        <v>46</v>
      </c>
      <c r="C43" s="73"/>
      <c r="D43" s="73"/>
      <c r="E43" s="73"/>
      <c r="F43" s="73"/>
      <c r="G43" s="73"/>
      <c r="H43" s="73"/>
      <c r="I43" s="74"/>
      <c r="J43" s="1"/>
      <c r="K43" s="1"/>
      <c r="L43" s="1"/>
      <c r="M43" s="1"/>
      <c r="N43" s="1"/>
      <c r="O43" s="1"/>
    </row>
    <row r="44" spans="2:15" ht="90.75" customHeight="1" x14ac:dyDescent="0.25">
      <c r="B44" s="35">
        <v>26</v>
      </c>
      <c r="C44" s="36" t="s">
        <v>47</v>
      </c>
      <c r="D44" s="36"/>
      <c r="E44" s="31" t="s">
        <v>13</v>
      </c>
      <c r="F44" s="8">
        <v>100</v>
      </c>
      <c r="G44" s="8"/>
      <c r="H44" s="8"/>
      <c r="I44" s="21"/>
      <c r="J44" s="1"/>
      <c r="K44" s="1"/>
      <c r="L44" s="1"/>
      <c r="M44" s="1"/>
      <c r="N44" s="1"/>
      <c r="O44" s="1"/>
    </row>
    <row r="45" spans="2:15" ht="51" customHeight="1" x14ac:dyDescent="0.25">
      <c r="B45" s="35">
        <v>27</v>
      </c>
      <c r="C45" s="37" t="s">
        <v>48</v>
      </c>
      <c r="D45" s="37"/>
      <c r="E45" s="31" t="s">
        <v>13</v>
      </c>
      <c r="F45" s="8">
        <v>100</v>
      </c>
      <c r="G45" s="8"/>
      <c r="H45" s="8"/>
      <c r="I45" s="21"/>
      <c r="J45" s="1"/>
      <c r="K45" s="1"/>
      <c r="L45" s="1"/>
      <c r="M45" s="1"/>
      <c r="N45" s="1"/>
      <c r="O45" s="1"/>
    </row>
    <row r="46" spans="2:15" ht="75.75" customHeight="1" x14ac:dyDescent="0.25">
      <c r="B46" s="35">
        <v>28</v>
      </c>
      <c r="C46" s="37" t="s">
        <v>49</v>
      </c>
      <c r="D46" s="37"/>
      <c r="E46" s="31" t="s">
        <v>13</v>
      </c>
      <c r="F46" s="8">
        <v>100</v>
      </c>
      <c r="G46" s="8"/>
      <c r="H46" s="8"/>
      <c r="I46" s="21"/>
      <c r="J46" s="1"/>
      <c r="K46" s="1"/>
      <c r="L46" s="1"/>
      <c r="M46" s="1"/>
      <c r="N46" s="1"/>
      <c r="O46" s="1"/>
    </row>
    <row r="47" spans="2:15" ht="60.75" customHeight="1" x14ac:dyDescent="0.25">
      <c r="B47" s="35">
        <v>29</v>
      </c>
      <c r="C47" s="32" t="s">
        <v>50</v>
      </c>
      <c r="D47" s="32"/>
      <c r="E47" s="31" t="s">
        <v>28</v>
      </c>
      <c r="F47" s="8">
        <v>1</v>
      </c>
      <c r="G47" s="8"/>
      <c r="H47" s="8"/>
      <c r="I47" s="21"/>
      <c r="J47" s="1"/>
      <c r="K47" s="1"/>
      <c r="L47" s="1"/>
      <c r="M47" s="1"/>
      <c r="N47" s="1"/>
      <c r="O47" s="1"/>
    </row>
    <row r="48" spans="2:15" ht="95.25" customHeight="1" x14ac:dyDescent="0.25">
      <c r="B48" s="35">
        <v>30</v>
      </c>
      <c r="C48" s="38" t="s">
        <v>51</v>
      </c>
      <c r="D48" s="38"/>
      <c r="E48" s="31" t="s">
        <v>13</v>
      </c>
      <c r="F48" s="8">
        <v>100</v>
      </c>
      <c r="G48" s="8"/>
      <c r="H48" s="8"/>
      <c r="I48" s="21"/>
      <c r="J48" s="1"/>
      <c r="K48" s="1"/>
      <c r="L48" s="1"/>
      <c r="M48" s="1"/>
      <c r="N48" s="1"/>
      <c r="O48" s="1"/>
    </row>
    <row r="49" spans="2:15" ht="79.5" customHeight="1" x14ac:dyDescent="0.25">
      <c r="B49" s="35">
        <v>31</v>
      </c>
      <c r="C49" s="37" t="s">
        <v>52</v>
      </c>
      <c r="D49" s="37"/>
      <c r="E49" s="31" t="s">
        <v>13</v>
      </c>
      <c r="F49" s="8">
        <v>100</v>
      </c>
      <c r="G49" s="8"/>
      <c r="H49" s="8"/>
      <c r="I49" s="21"/>
      <c r="J49" s="1"/>
      <c r="K49" s="1"/>
      <c r="L49" s="1"/>
      <c r="M49" s="1"/>
      <c r="N49" s="1"/>
      <c r="O49" s="1"/>
    </row>
    <row r="50" spans="2:15" ht="126.75" customHeight="1" x14ac:dyDescent="0.25">
      <c r="B50" s="35">
        <v>32</v>
      </c>
      <c r="C50" s="37" t="s">
        <v>53</v>
      </c>
      <c r="D50" s="37"/>
      <c r="E50" s="31" t="s">
        <v>28</v>
      </c>
      <c r="F50" s="8">
        <v>1</v>
      </c>
      <c r="G50" s="8"/>
      <c r="H50" s="8"/>
      <c r="I50" s="21"/>
      <c r="J50" s="1"/>
      <c r="K50" s="1"/>
      <c r="L50" s="1"/>
      <c r="M50" s="1"/>
      <c r="N50" s="1"/>
      <c r="O50" s="1"/>
    </row>
    <row r="51" spans="2:15" ht="93" customHeight="1" x14ac:dyDescent="0.25">
      <c r="B51" s="35">
        <v>33</v>
      </c>
      <c r="C51" s="37" t="s">
        <v>54</v>
      </c>
      <c r="D51" s="37"/>
      <c r="E51" s="31" t="s">
        <v>28</v>
      </c>
      <c r="F51" s="8">
        <v>2</v>
      </c>
      <c r="G51" s="8"/>
      <c r="H51" s="8"/>
      <c r="I51" s="21"/>
      <c r="J51" s="1"/>
      <c r="K51" s="1"/>
      <c r="L51" s="1"/>
      <c r="M51" s="1"/>
      <c r="N51" s="1"/>
      <c r="O51" s="1"/>
    </row>
    <row r="52" spans="2:15" ht="91.5" customHeight="1" x14ac:dyDescent="0.25">
      <c r="B52" s="35">
        <v>34</v>
      </c>
      <c r="C52" s="36" t="s">
        <v>55</v>
      </c>
      <c r="D52" s="36"/>
      <c r="E52" s="31" t="s">
        <v>13</v>
      </c>
      <c r="F52" s="8">
        <v>100</v>
      </c>
      <c r="G52" s="8"/>
      <c r="H52" s="8"/>
      <c r="I52" s="21"/>
      <c r="J52" s="1"/>
      <c r="K52" s="1"/>
      <c r="L52" s="1"/>
      <c r="M52" s="1"/>
      <c r="N52" s="1"/>
      <c r="O52" s="1"/>
    </row>
    <row r="53" spans="2:15" ht="72.75" customHeight="1" x14ac:dyDescent="0.25">
      <c r="B53" s="35">
        <v>35</v>
      </c>
      <c r="C53" s="36" t="s">
        <v>56</v>
      </c>
      <c r="D53" s="36"/>
      <c r="E53" s="31" t="s">
        <v>13</v>
      </c>
      <c r="F53" s="8">
        <v>100</v>
      </c>
      <c r="G53" s="8"/>
      <c r="H53" s="8"/>
      <c r="I53" s="21"/>
      <c r="J53" s="1"/>
      <c r="K53" s="1"/>
      <c r="L53" s="1"/>
      <c r="M53" s="1"/>
      <c r="N53" s="1"/>
      <c r="O53" s="1"/>
    </row>
    <row r="54" spans="2:15" ht="90" customHeight="1" x14ac:dyDescent="0.25">
      <c r="B54" s="35">
        <v>36</v>
      </c>
      <c r="C54" s="36" t="s">
        <v>57</v>
      </c>
      <c r="D54" s="36"/>
      <c r="E54" s="31" t="s">
        <v>13</v>
      </c>
      <c r="F54" s="8">
        <v>100</v>
      </c>
      <c r="G54" s="8"/>
      <c r="H54" s="8"/>
      <c r="I54" s="21"/>
      <c r="J54" s="1"/>
      <c r="K54" s="1"/>
      <c r="L54" s="1"/>
      <c r="M54" s="1"/>
      <c r="N54" s="1"/>
      <c r="O54" s="1"/>
    </row>
    <row r="55" spans="2:15" ht="141.75" x14ac:dyDescent="0.25">
      <c r="B55" s="53">
        <v>37</v>
      </c>
      <c r="C55" s="54" t="s">
        <v>65</v>
      </c>
      <c r="D55" s="52"/>
      <c r="E55" s="31" t="s">
        <v>13</v>
      </c>
      <c r="F55" s="8">
        <v>100</v>
      </c>
      <c r="G55" s="52"/>
      <c r="H55" s="52"/>
      <c r="I55" s="52"/>
    </row>
    <row r="56" spans="2:15" ht="18.75" x14ac:dyDescent="0.3">
      <c r="C56" s="75" t="s">
        <v>59</v>
      </c>
      <c r="D56" s="75"/>
      <c r="E56" s="75"/>
      <c r="F56" s="75"/>
      <c r="G56" s="75"/>
      <c r="H56" s="75"/>
      <c r="I56" s="75"/>
    </row>
  </sheetData>
  <mergeCells count="20">
    <mergeCell ref="B35:I35"/>
    <mergeCell ref="B36:I36"/>
    <mergeCell ref="B42:I42"/>
    <mergeCell ref="B43:I43"/>
    <mergeCell ref="C56:I56"/>
    <mergeCell ref="B30:I30"/>
    <mergeCell ref="B3:I3"/>
    <mergeCell ref="B5:B7"/>
    <mergeCell ref="C5:C7"/>
    <mergeCell ref="E5:E7"/>
    <mergeCell ref="F5:H5"/>
    <mergeCell ref="I5:I7"/>
    <mergeCell ref="F6:F7"/>
    <mergeCell ref="G6:H6"/>
    <mergeCell ref="B8:I8"/>
    <mergeCell ref="B9:I9"/>
    <mergeCell ref="B16:I16"/>
    <mergeCell ref="B17:I17"/>
    <mergeCell ref="B29:I29"/>
    <mergeCell ref="D5:D7"/>
  </mergeCells>
  <hyperlinks>
    <hyperlink ref="F6" location="Par1149" display="Par1149"/>
  </hyperlinks>
  <pageMargins left="0.31496062992125984" right="0.15748031496062992" top="0.11811023622047245" bottom="0.15748031496062992" header="0.11811023622047245" footer="0.15748031496062992"/>
  <pageSetup paperSize="9" scale="67" fitToHeight="4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 (3)</vt:lpstr>
      <vt:lpstr>'Лист1 (3)'!Область_печати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2019-03-20T07:58:45Z</dcterms:modified>
</cp:coreProperties>
</file>