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Omprpp1\Министерство\2022\Отчеты\4 квартал ГП\"/>
    </mc:Choice>
  </mc:AlternateContent>
  <bookViews>
    <workbookView xWindow="0" yWindow="0" windowWidth="25200" windowHeight="11385"/>
  </bookViews>
  <sheets>
    <sheet name="таблица 8 " sheetId="4" r:id="rId1"/>
    <sheet name="таблица 9" sheetId="5" r:id="rId2"/>
    <sheet name="таблица 10 " sheetId="7" r:id="rId3"/>
  </sheets>
  <definedNames>
    <definedName name="_xlnm.Print_Titles" localSheetId="1">'таблица 9'!$9:$9</definedName>
    <definedName name="_xlnm.Print_Area" localSheetId="2">'таблица 10 '!$A$1:$F$34</definedName>
  </definedNames>
  <calcPr calcId="152511" iterateDelta="1E-4"/>
</workbook>
</file>

<file path=xl/calcChain.xml><?xml version="1.0" encoding="utf-8"?>
<calcChain xmlns="http://schemas.openxmlformats.org/spreadsheetml/2006/main">
  <c r="F36" i="7" l="1"/>
  <c r="E9" i="7" l="1"/>
  <c r="E12" i="7"/>
  <c r="E36" i="7"/>
  <c r="H10" i="5"/>
  <c r="H11" i="5"/>
  <c r="H12" i="5"/>
  <c r="K50" i="5"/>
  <c r="J50" i="5"/>
  <c r="I50" i="5"/>
  <c r="H50" i="5"/>
  <c r="K48" i="5"/>
  <c r="J48" i="5"/>
  <c r="I48" i="5"/>
  <c r="H48" i="5"/>
  <c r="K45" i="5"/>
  <c r="J45" i="5"/>
  <c r="I45" i="5"/>
  <c r="H45" i="5"/>
  <c r="K41" i="5"/>
  <c r="J41" i="5"/>
  <c r="I41" i="5"/>
  <c r="H41" i="5"/>
  <c r="K40" i="5"/>
  <c r="J40" i="5"/>
  <c r="I40" i="5"/>
  <c r="H40" i="5"/>
  <c r="K39" i="5"/>
  <c r="K38" i="5" s="1"/>
  <c r="J39" i="5"/>
  <c r="I39" i="5"/>
  <c r="H39" i="5"/>
  <c r="H38" i="5" s="1"/>
  <c r="J38" i="5"/>
  <c r="I38" i="5"/>
  <c r="K11" i="5" l="1"/>
  <c r="F12" i="7"/>
  <c r="G31" i="4" l="1"/>
  <c r="G28" i="4"/>
  <c r="G25" i="4"/>
  <c r="F13" i="7"/>
  <c r="F10" i="7" s="1"/>
  <c r="E13" i="7"/>
  <c r="E10" i="7" s="1"/>
  <c r="F9" i="7"/>
  <c r="F25" i="4" l="1"/>
  <c r="H17" i="5" l="1"/>
  <c r="K12" i="5" l="1"/>
  <c r="J12" i="5"/>
  <c r="I12" i="5"/>
  <c r="H21" i="5" l="1"/>
  <c r="I21" i="5"/>
  <c r="K21" i="5"/>
  <c r="K17" i="5" l="1"/>
  <c r="I17" i="5" l="1"/>
  <c r="J17" i="5" l="1"/>
  <c r="J36" i="5" l="1"/>
  <c r="F31" i="4" l="1"/>
  <c r="F28" i="4"/>
  <c r="K36" i="5" l="1"/>
  <c r="I36" i="5"/>
  <c r="H36" i="5"/>
  <c r="K30" i="5"/>
  <c r="J30" i="5"/>
  <c r="I30" i="5"/>
  <c r="H30" i="5"/>
  <c r="K28" i="5"/>
  <c r="J28" i="5"/>
  <c r="I28" i="5"/>
  <c r="H28" i="5"/>
  <c r="K26" i="5"/>
  <c r="J26" i="5"/>
  <c r="I26" i="5"/>
  <c r="H26" i="5"/>
  <c r="K15" i="5"/>
  <c r="J15" i="5"/>
  <c r="I15" i="5"/>
  <c r="H15" i="5"/>
  <c r="H14" i="5" s="1"/>
  <c r="I14" i="5" l="1"/>
  <c r="K14" i="5"/>
  <c r="K10" i="5" s="1"/>
  <c r="H13" i="5"/>
  <c r="J14" i="5"/>
  <c r="J11" i="5" s="1"/>
  <c r="J10" i="5" s="1"/>
  <c r="I11" i="5" l="1"/>
  <c r="I10" i="5" s="1"/>
  <c r="I13" i="5"/>
  <c r="K13" i="5"/>
  <c r="J13" i="5"/>
</calcChain>
</file>

<file path=xl/sharedStrings.xml><?xml version="1.0" encoding="utf-8"?>
<sst xmlns="http://schemas.openxmlformats.org/spreadsheetml/2006/main" count="432" uniqueCount="169">
  <si>
    <t>Отчет</t>
  </si>
  <si>
    <t xml:space="preserve">об использовании бюджетных ассигнований областного бюджета </t>
  </si>
  <si>
    <t>№ п/п</t>
  </si>
  <si>
    <t>Статус</t>
  </si>
  <si>
    <t>Код бюджетной классификации</t>
  </si>
  <si>
    <t>ГРБС</t>
  </si>
  <si>
    <t>Рз Пр</t>
  </si>
  <si>
    <t>ЦСР</t>
  </si>
  <si>
    <t>кассовое исполнение</t>
  </si>
  <si>
    <t>1.</t>
  </si>
  <si>
    <t>Государственная программа</t>
  </si>
  <si>
    <t>всего</t>
  </si>
  <si>
    <t>Х</t>
  </si>
  <si>
    <t>Ответственный исполнитель, соисполнители, участники</t>
  </si>
  <si>
    <t>Подпрограмма 1</t>
  </si>
  <si>
    <t>Таблица 9</t>
  </si>
  <si>
    <t>о достижении значений показателей</t>
  </si>
  <si>
    <t xml:space="preserve">(индикаторов) государственной программы «Развитие транспортной системы Оренбургской области» </t>
  </si>
  <si>
    <t>Наименование показателя (индикатора)</t>
  </si>
  <si>
    <t>Единица измерения</t>
  </si>
  <si>
    <t>план</t>
  </si>
  <si>
    <t>километров</t>
  </si>
  <si>
    <t>2.</t>
  </si>
  <si>
    <t>Подпрограмма  1 «Дорожное хозяйство Оренбургской области»</t>
  </si>
  <si>
    <t>автомобильных дорог общего пользования регионального и межмуниципального значения</t>
  </si>
  <si>
    <t>автомобильных дорог общего пользования местного значения</t>
  </si>
  <si>
    <t>Прирост протяженности сети автомобильных дорог регионального и межмуниципального, местного значения в результате строительства новых автомобильных дорог, в том числе:</t>
  </si>
  <si>
    <t>сети автомобильных дорог общего пользования регионального и межмуниципального значения</t>
  </si>
  <si>
    <t>сети автомобильных дорог общего пользования местного значения</t>
  </si>
  <si>
    <t>Прирост протяженности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показателям, в результате реконструкции автомобильных дорог, в том числе:</t>
  </si>
  <si>
    <t>Прирост протяженности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показателям, в результате капитального ремонта и ремонта автомобильных дорог – всего, в том числе:</t>
  </si>
  <si>
    <t>Доля протяженности автомобильных дорог общего пользования регионального и межмуниципального, местного значения, соответствующих  нормативным  требованиям к транспортно-эксплуатационным показателям, на 31 декабря отчетного года – всего, в том числе:</t>
  </si>
  <si>
    <t>процентов</t>
  </si>
  <si>
    <t xml:space="preserve">сети автомобильных дорог общего пользования регионального и межмуниципального значения </t>
  </si>
  <si>
    <t xml:space="preserve">сети автомобильных дорог общего пользования местного значения </t>
  </si>
  <si>
    <t>Площадь твердого покрытия автомобильных дорог общего пользования населенных пунктов после капитального ремонта и ремонта</t>
  </si>
  <si>
    <t>тыс. кв. метров</t>
  </si>
  <si>
    <t xml:space="preserve">Расходы (тыс. рублей)
</t>
  </si>
  <si>
    <t>04 09</t>
  </si>
  <si>
    <t>Уточнение протяженности автодорог по результатам проведения проектно изыскательских работ</t>
  </si>
  <si>
    <t>Основное 
мероприятие 1</t>
  </si>
  <si>
    <t>«Дорожное хозяйство Оренбургской области»</t>
  </si>
  <si>
    <t>Основное 
мероприятие 3</t>
  </si>
  <si>
    <t>Подпрограмма 2</t>
  </si>
  <si>
    <t>МО</t>
  </si>
  <si>
    <t>Основное мероприятие 1</t>
  </si>
  <si>
    <t>Основное мероприятие 2</t>
  </si>
  <si>
    <t>04 08</t>
  </si>
  <si>
    <t>«Строительство и реконструкция 
автомобильных дорог регионального и межмуниципального значения и искусственных сооружений на них»</t>
  </si>
  <si>
    <t>Основное 
мероприятие 2</t>
  </si>
  <si>
    <t>«Содействие развитию сети автомобильных дорог общего пользования местного значения»</t>
  </si>
  <si>
    <t>«Капитальный ремонт, ремонт и содержание автомобильных дорог регионального и межмуниципального значения и искусственных сооружений на них»</t>
  </si>
  <si>
    <t>тыс. пассажиров</t>
  </si>
  <si>
    <t>871</t>
  </si>
  <si>
    <t>10 03</t>
  </si>
  <si>
    <t>Основное мероприятие 3</t>
  </si>
  <si>
    <t>17 2 03 80960</t>
  </si>
  <si>
    <t>1710280410</t>
  </si>
  <si>
    <t>1710393200</t>
  </si>
  <si>
    <t>1710390920</t>
  </si>
  <si>
    <t>1710490760</t>
  </si>
  <si>
    <t>1710140010</t>
  </si>
  <si>
    <t>Основное мероприятие 4</t>
  </si>
  <si>
    <t>16.</t>
  </si>
  <si>
    <t>Таблица 8</t>
  </si>
  <si>
    <t xml:space="preserve">Протяженность сети автомобильных дорог общего пользования регионального и межмуниципального, местного значения - всего, 
в том числе: </t>
  </si>
  <si>
    <t>Объемы ввода в эксплуатацию после строительства и реконструкции автомобильных дорог общего пользования регионального и межмуниципального, местного значения, 
в том числе:</t>
  </si>
  <si>
    <t xml:space="preserve"> Государственная программа «Развитие транспортной системы Оренбургской области» </t>
  </si>
  <si>
    <t>на реализацию государственной программы  «Развитие транспортной системы Оренбургской области»</t>
  </si>
  <si>
    <t xml:space="preserve">«Развитие транспортной системы Оренбургской области» </t>
  </si>
  <si>
    <t>«Обеспечение реализации подпрограммы»</t>
  </si>
  <si>
    <t>Региональный проект</t>
  </si>
  <si>
    <t>Количество перевезенных пассажиров на субсидируемых региональных и местных маршрутах регулярного воздушного сообщения</t>
  </si>
  <si>
    <t>17.</t>
  </si>
  <si>
    <t>18.</t>
  </si>
  <si>
    <t>Количество перевезенных пассажиров в автомобильном и городском наземном электрическом транспорте общего пользования с использованием социальных проездных документов</t>
  </si>
  <si>
    <t>17 2 01 90730</t>
  </si>
  <si>
    <t>17 2 01 90740</t>
  </si>
  <si>
    <t>17 2 01 92060</t>
  </si>
  <si>
    <t>17 2 02 93990</t>
  </si>
  <si>
    <t>17 2 04 93810</t>
  </si>
  <si>
    <t>«Обеспечение осуществления отдельных государственных полномочий по организации перевозок граждан до территорий садоводческих и огороднических некоммерческих товариществ по межмуниципальным маршрутам»</t>
  </si>
  <si>
    <t>«Содействие повышению доступности воздушных перевозок населения»</t>
  </si>
  <si>
    <t>«Государственная поддержка железнодорожного транспорта»</t>
  </si>
  <si>
    <t>«Развитие системы общественного пассажирского транспорта в Оренбургской области»</t>
  </si>
  <si>
    <t>«Обеспечение равной доступности услуг общественного транспорта для отдельных категорий граждан»</t>
  </si>
  <si>
    <t>Транспортная подвижность населения</t>
  </si>
  <si>
    <t>государственная программа</t>
  </si>
  <si>
    <t>основное мероприятие</t>
  </si>
  <si>
    <t xml:space="preserve">Характеристика  показателя (индикатора) </t>
  </si>
  <si>
    <t>1710553902</t>
  </si>
  <si>
    <t>«Строительство, реконструкция и ремонт уникальных искусственных сооружений»</t>
  </si>
  <si>
    <t>«Общесистемные меры развития дорожного хозяйства»</t>
  </si>
  <si>
    <t xml:space="preserve"> -</t>
  </si>
  <si>
    <t>20.</t>
  </si>
  <si>
    <t>19.</t>
  </si>
  <si>
    <t>тыс. пассажиров километров  на 1 жителя</t>
  </si>
  <si>
    <t>МСЖКДХиТ</t>
  </si>
  <si>
    <t>851</t>
  </si>
  <si>
    <t>1710281320</t>
  </si>
  <si>
    <t>171 R2 54180</t>
  </si>
  <si>
    <t>утверждено сводной бюджетной росписью на отчетную дату</t>
  </si>
  <si>
    <t>утверждено в государственной программе на отчетную дату</t>
  </si>
  <si>
    <t>утверждено сводной бюджетной росписью на 1 января отчетного года</t>
  </si>
  <si>
    <t>Доля отечественного оборудования (товаров, работ, услуг) в общем объеме закупок</t>
  </si>
  <si>
    <t>Общая протяженность автомобильных дорог общего пользования регионального и межмуниципального, местного значения, соответствующих нормативным требованиям к транспортно-эксплуатационным показателям на 31 декабря отчетного года, в том числе:</t>
  </si>
  <si>
    <t>Доля автомобильных дорог регионального и  межмуниципального значения, соответствующих нормативным требованиям</t>
  </si>
  <si>
    <t>Доля объектов, на которых предусматривается использование новых и наилучших технологий, включенных в Реестр</t>
  </si>
  <si>
    <t>Доля контрактов жизненного цикла, предусматривающих выполнение работ по строительству, реконструкции, капитальному ремонту автомобильных дорог регионального (межмуниципального) значения</t>
  </si>
  <si>
    <t>Подпрограмма 2 «Развитие системы общественного пассажирского транспорта в Оренбургской области»</t>
  </si>
  <si>
    <t>Обоснование отклонения
 значения показателя (индикатора) (при наличии)</t>
  </si>
  <si>
    <t>"Региональная и местная дорожная сеть (Оренбургская область)"</t>
  </si>
  <si>
    <t>Наименование государственной программы, подпрограммы, структурного элемента государственной программы</t>
  </si>
  <si>
    <t>171 R1 Y3936</t>
  </si>
  <si>
    <t>Основное 
мероприятие  5</t>
  </si>
  <si>
    <t>Доля дорожной сети городских агломераций, находящаяся в нормативном состоянии</t>
  </si>
  <si>
    <t>17 2 04 93760</t>
  </si>
  <si>
    <t>Основное
мероприятие  4</t>
  </si>
  <si>
    <t>за 2022 год</t>
  </si>
  <si>
    <t>2021 год</t>
  </si>
  <si>
    <t xml:space="preserve">факт </t>
  </si>
  <si>
    <t>Протяженность приведенных в нормативное состояние искусственных сооружений на автомобильных дорогах регионального или межмуниципального и местного значения (накопленным итогом)</t>
  </si>
  <si>
    <t>тыс. пог. м</t>
  </si>
  <si>
    <t>ГП</t>
  </si>
  <si>
    <t>ОМ</t>
  </si>
  <si>
    <t>ОС</t>
  </si>
  <si>
    <t>РП</t>
  </si>
  <si>
    <t>мероприятие не запланировано</t>
  </si>
  <si>
    <t>14 02</t>
  </si>
  <si>
    <t>171035784F</t>
  </si>
  <si>
    <t>171R140010</t>
  </si>
  <si>
    <t>171R153940</t>
  </si>
  <si>
    <t>171R1W3934</t>
  </si>
  <si>
    <t>171R1W3935</t>
  </si>
  <si>
    <t>Доля автобусов, осуществляющих регулярные перевозки пассажиров в городском, пригородном и междугородном (в пределах Оренбургской области) сообщении, оснащенных системами безналичной оплаты проезда</t>
  </si>
  <si>
    <t>Доля автобусов, осуществляющих регулярные перевозки пассажиров в городском, пригородном и междугородном (в пределах Оренбургской области) сообщении, для которых обеспечена в открытом доступе информация об их реальном движении по маршруту</t>
  </si>
  <si>
    <t>Доля автобусов, осуществляющих регулярные перевозки пассажиров городском, пригородном и междугородном (в пределах Оренбургской области) сообщении, оснащенных системами видеонаблюдения салонов (с функцией записи), соответствующих требованиям о защите персональных данных</t>
  </si>
  <si>
    <t>23.</t>
  </si>
  <si>
    <t>21.</t>
  </si>
  <si>
    <t>22.</t>
  </si>
  <si>
    <t>17 2 02 95630</t>
  </si>
  <si>
    <t>РП
ОМ</t>
  </si>
  <si>
    <t>Таблица 10</t>
  </si>
  <si>
    <t>Сведения</t>
  </si>
  <si>
    <t>об объемах финансирования государственной программы за счет областного,федерального бюджетов,</t>
  </si>
  <si>
    <t>средств государтсвенных внебюджетных фондов</t>
  </si>
  <si>
    <t xml:space="preserve">№ п/п </t>
  </si>
  <si>
    <t xml:space="preserve">Статус </t>
  </si>
  <si>
    <t>Источник финансирования</t>
  </si>
  <si>
    <t>Утверждено в сводной бюджетной росписи на отчетную дату</t>
  </si>
  <si>
    <t>Кассовый расход на отчетную дату</t>
  </si>
  <si>
    <t>всего,  в том числе:</t>
  </si>
  <si>
    <t>федеральный бюджет</t>
  </si>
  <si>
    <t>государственный внебюджетный фонд</t>
  </si>
  <si>
    <t>Основное  мероприятие 1</t>
  </si>
  <si>
    <t>«Строительство и реконструкция автомобильных дорог регионального и межмуниципального значения и искусственных сооружений на них»</t>
  </si>
  <si>
    <t>Основное мероприятие  4</t>
  </si>
  <si>
    <t>Основное мероприятие  5</t>
  </si>
  <si>
    <t>Основное мероприятие  2</t>
  </si>
  <si>
    <t>«Обеспечение равной доступности услуг  общественного транспорта для отдельных категорий граждан»</t>
  </si>
  <si>
    <t>Значение показателя (индикатора)</t>
  </si>
  <si>
    <t xml:space="preserve"> 2022 год</t>
  </si>
  <si>
    <t>Дополнительное соглашение от 27.12.2022 № 103-2019-R10048-1/6,
РП "Региональная и местная дорожная сеть (Оренбургская область)" (далее - РП РМДС), 
Версия паспорта 43 от 15.12.2022 в ГИИС "Электронный бюджет"</t>
  </si>
  <si>
    <t>Дополнительное соглашение от 27.12.2022 № 103-2019-R10048-1/6
РП РМДС
Версия паспорта 43 от 15.12.2022 в ГИИС "Электронный бюджет"</t>
  </si>
  <si>
    <t xml:space="preserve">Дополнительное соглашение от 27.12.2022 № 103-2019-R20081-1/4,
РП "Общесистемные меры развития дорожного хозяйства"
Версия паспорта 28 от 27.12.2022 в ГИИС "Электронный бюджет"
</t>
  </si>
  <si>
    <t>Количество перевезенных пассажиров железнодорожным транспортом общего пользования в пригородном сообщении» по состоянию на 31 декабря года предоставления субсидии</t>
  </si>
  <si>
    <t>Количество перевезенных пассажиров льготных категорий железнодорожным транспортом в пригородном сообщении» по состоянию на 31 декабря года предоставления субсидии</t>
  </si>
  <si>
    <t>снижение пассажирооборота вследствие распространения коронавируса</t>
  </si>
  <si>
    <t>Количество перевезенных пассажиров на межмуниципальных маршрутах регулярных перевозок граждан до территорий садоводческих и огороднических некоммерческих товариществ и обратно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</si>
</sst>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_-* #,##0.00_р_._-;\-* #,##0.00_р_._-;_-* &quot;-&quot;??_р_._-;_-@_-"/>
    <numFmt numFmtId="165" formatCode="0.0"/>
    <numFmt numFmtId="166" formatCode="#,##0.0_ ;\-#,##0.0\ "/>
    <numFmt numFmtId="167" formatCode="0.000"/>
    <numFmt numFmtId="168" formatCode="0.0000"/>
    <numFmt numFmtId="169" formatCode="#,##0_ ;\-#,##0\ "/>
    <numFmt numFmtId="170" formatCode="#,##0.0"/>
    <numFmt numFmtId="171" formatCode="_-* #,##0.0_р_._-;\-* #,##0.0_р_._-;_-* &quot;-&quot;??_р_._-;_-@_-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2"/>
      <color rgb="FF26282F"/>
      <name val="Times New Roman"/>
      <family val="1"/>
      <charset val="204"/>
    </font>
    <font>
      <u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5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right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Alignment="1">
      <alignment vertical="center"/>
    </xf>
    <xf numFmtId="0" fontId="2" fillId="2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165" fontId="2" fillId="0" borderId="1" xfId="0" applyNumberFormat="1" applyFont="1" applyFill="1" applyBorder="1" applyAlignment="1">
      <alignment horizontal="center" vertical="top" wrapText="1"/>
    </xf>
    <xf numFmtId="4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vertical="top" wrapText="1"/>
    </xf>
    <xf numFmtId="0" fontId="2" fillId="2" borderId="0" xfId="0" applyFont="1" applyFill="1" applyAlignme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2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6" fontId="4" fillId="0" borderId="1" xfId="1" applyNumberFormat="1" applyFont="1" applyFill="1" applyBorder="1" applyAlignment="1">
      <alignment horizontal="center" vertical="center" wrapText="1"/>
    </xf>
    <xf numFmtId="166" fontId="4" fillId="0" borderId="1" xfId="1" applyNumberFormat="1" applyFont="1" applyFill="1" applyBorder="1" applyAlignment="1">
      <alignment horizontal="center" vertical="center"/>
    </xf>
    <xf numFmtId="166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5" fontId="2" fillId="0" borderId="2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7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2" fontId="2" fillId="0" borderId="2" xfId="0" applyNumberFormat="1" applyFont="1" applyFill="1" applyBorder="1" applyAlignment="1">
      <alignment horizontal="center" vertical="top" wrapText="1"/>
    </xf>
    <xf numFmtId="168" fontId="2" fillId="0" borderId="1" xfId="0" applyNumberFormat="1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166" fontId="4" fillId="3" borderId="1" xfId="1" applyNumberFormat="1" applyFont="1" applyFill="1" applyBorder="1" applyAlignment="1">
      <alignment horizontal="center" vertical="center" wrapText="1"/>
    </xf>
    <xf numFmtId="166" fontId="2" fillId="3" borderId="1" xfId="1" applyNumberFormat="1" applyFont="1" applyFill="1" applyBorder="1" applyAlignment="1">
      <alignment horizontal="center" vertical="center"/>
    </xf>
    <xf numFmtId="166" fontId="2" fillId="3" borderId="1" xfId="1" applyNumberFormat="1" applyFont="1" applyFill="1" applyBorder="1" applyAlignment="1">
      <alignment horizontal="center" vertical="center" wrapText="1"/>
    </xf>
    <xf numFmtId="166" fontId="4" fillId="3" borderId="1" xfId="1" applyNumberFormat="1" applyFont="1" applyFill="1" applyBorder="1" applyAlignment="1">
      <alignment horizontal="center" vertical="center"/>
    </xf>
    <xf numFmtId="166" fontId="4" fillId="3" borderId="1" xfId="0" applyNumberFormat="1" applyFont="1" applyFill="1" applyBorder="1" applyAlignment="1">
      <alignment horizontal="center" vertical="center"/>
    </xf>
    <xf numFmtId="166" fontId="2" fillId="3" borderId="1" xfId="0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top" wrapText="1"/>
    </xf>
    <xf numFmtId="0" fontId="4" fillId="3" borderId="1" xfId="0" applyFont="1" applyFill="1" applyBorder="1" applyAlignment="1">
      <alignment horizontal="left" vertical="center" wrapText="1"/>
    </xf>
    <xf numFmtId="0" fontId="2" fillId="3" borderId="1" xfId="0" applyFont="1" applyFill="1" applyBorder="1"/>
    <xf numFmtId="49" fontId="4" fillId="3" borderId="1" xfId="0" applyNumberFormat="1" applyFont="1" applyFill="1" applyBorder="1" applyAlignment="1">
      <alignment horizontal="center"/>
    </xf>
    <xf numFmtId="0" fontId="2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49" fontId="2" fillId="3" borderId="1" xfId="0" applyNumberFormat="1" applyFont="1" applyFill="1" applyBorder="1" applyAlignment="1">
      <alignment horizontal="center" vertical="center"/>
    </xf>
    <xf numFmtId="166" fontId="2" fillId="3" borderId="6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top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top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 wrapText="1"/>
    </xf>
    <xf numFmtId="0" fontId="4" fillId="0" borderId="1" xfId="0" applyFont="1" applyFill="1" applyBorder="1" applyAlignment="1">
      <alignment vertical="top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166" fontId="2" fillId="0" borderId="0" xfId="0" applyNumberFormat="1" applyFont="1" applyFill="1"/>
    <xf numFmtId="0" fontId="2" fillId="3" borderId="1" xfId="0" applyFont="1" applyFill="1" applyBorder="1" applyAlignment="1">
      <alignment horizontal="center" vertical="top" wrapText="1"/>
    </xf>
    <xf numFmtId="164" fontId="2" fillId="3" borderId="1" xfId="1" applyFont="1" applyFill="1" applyBorder="1" applyAlignment="1">
      <alignment horizontal="center" vertical="top" wrapText="1"/>
    </xf>
    <xf numFmtId="169" fontId="2" fillId="3" borderId="1" xfId="1" applyNumberFormat="1" applyFont="1" applyFill="1" applyBorder="1" applyAlignment="1">
      <alignment horizontal="center" vertical="top" wrapText="1"/>
    </xf>
    <xf numFmtId="0" fontId="0" fillId="2" borderId="0" xfId="0" applyFill="1"/>
    <xf numFmtId="0" fontId="2" fillId="2" borderId="1" xfId="0" applyFont="1" applyFill="1" applyBorder="1" applyAlignment="1">
      <alignment horizontal="left" vertical="center" wrapText="1"/>
    </xf>
    <xf numFmtId="170" fontId="4" fillId="0" borderId="1" xfId="0" applyNumberFormat="1" applyFont="1" applyFill="1" applyBorder="1" applyAlignment="1">
      <alignment horizontal="right" vertical="top" wrapText="1"/>
    </xf>
    <xf numFmtId="0" fontId="2" fillId="2" borderId="1" xfId="0" applyFont="1" applyFill="1" applyBorder="1" applyAlignment="1">
      <alignment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170" fontId="4" fillId="0" borderId="1" xfId="0" applyNumberFormat="1" applyFont="1" applyFill="1" applyBorder="1" applyAlignment="1">
      <alignment horizontal="right" vertical="center" wrapText="1"/>
    </xf>
    <xf numFmtId="170" fontId="0" fillId="2" borderId="0" xfId="0" applyNumberFormat="1" applyFill="1"/>
    <xf numFmtId="0" fontId="0" fillId="0" borderId="0" xfId="0" applyFill="1"/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7" xfId="0" applyFont="1" applyFill="1" applyBorder="1" applyAlignment="1">
      <alignment horizontal="center" vertical="top" wrapText="1"/>
    </xf>
    <xf numFmtId="0" fontId="3" fillId="2" borderId="0" xfId="0" applyFont="1" applyFill="1" applyBorder="1"/>
    <xf numFmtId="0" fontId="3" fillId="0" borderId="0" xfId="0" applyFont="1" applyFill="1" applyBorder="1"/>
    <xf numFmtId="0" fontId="2" fillId="0" borderId="1" xfId="0" applyFont="1" applyFill="1" applyBorder="1" applyAlignment="1">
      <alignment horizontal="center" vertical="top" wrapText="1"/>
    </xf>
    <xf numFmtId="167" fontId="2" fillId="2" borderId="0" xfId="0" applyNumberFormat="1" applyFont="1" applyFill="1"/>
    <xf numFmtId="165" fontId="2" fillId="2" borderId="0" xfId="0" applyNumberFormat="1" applyFont="1" applyFill="1"/>
    <xf numFmtId="0" fontId="2" fillId="0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 vertical="top"/>
    </xf>
    <xf numFmtId="0" fontId="2" fillId="0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vertical="top" wrapText="1"/>
    </xf>
    <xf numFmtId="170" fontId="2" fillId="0" borderId="1" xfId="0" applyNumberFormat="1" applyFont="1" applyFill="1" applyBorder="1" applyAlignment="1">
      <alignment horizontal="right" vertical="center" wrapText="1"/>
    </xf>
    <xf numFmtId="0" fontId="2" fillId="2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49" fontId="2" fillId="3" borderId="1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1" xfId="0" applyFont="1" applyFill="1" applyBorder="1" applyAlignment="1">
      <alignment vertical="center" wrapText="1"/>
    </xf>
    <xf numFmtId="164" fontId="4" fillId="3" borderId="1" xfId="0" applyNumberFormat="1" applyFont="1" applyFill="1" applyBorder="1" applyAlignment="1">
      <alignment horizontal="right" vertical="center" wrapText="1"/>
    </xf>
    <xf numFmtId="0" fontId="4" fillId="3" borderId="7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horizontal="right" vertical="center" wrapText="1"/>
    </xf>
    <xf numFmtId="0" fontId="4" fillId="3" borderId="3" xfId="0" applyFont="1" applyFill="1" applyBorder="1" applyAlignment="1">
      <alignment horizontal="center" vertical="top" wrapText="1"/>
    </xf>
    <xf numFmtId="171" fontId="2" fillId="3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center" vertical="center" wrapText="1"/>
    </xf>
    <xf numFmtId="166" fontId="2" fillId="0" borderId="1" xfId="1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7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 vertical="center"/>
    </xf>
    <xf numFmtId="0" fontId="0" fillId="0" borderId="1" xfId="0" applyFill="1" applyBorder="1" applyAlignment="1"/>
    <xf numFmtId="0" fontId="2" fillId="0" borderId="1" xfId="0" applyFont="1" applyFill="1" applyBorder="1" applyAlignment="1">
      <alignment vertical="top" wrapText="1"/>
    </xf>
    <xf numFmtId="0" fontId="3" fillId="0" borderId="1" xfId="0" applyFont="1" applyFill="1" applyBorder="1" applyAlignment="1"/>
    <xf numFmtId="0" fontId="2" fillId="2" borderId="2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5" fillId="2" borderId="0" xfId="0" applyFont="1" applyFill="1" applyAlignment="1">
      <alignment horizontal="center" wrapText="1"/>
    </xf>
    <xf numFmtId="0" fontId="6" fillId="2" borderId="0" xfId="0" applyFont="1" applyFill="1" applyAlignment="1"/>
    <xf numFmtId="0" fontId="2" fillId="2" borderId="1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0" fillId="2" borderId="1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top" wrapText="1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2" fillId="3" borderId="2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horizontal="center" vertical="top"/>
    </xf>
    <xf numFmtId="0" fontId="7" fillId="3" borderId="2" xfId="0" applyFont="1" applyFill="1" applyBorder="1" applyAlignment="1">
      <alignment horizontal="left" vertical="top" wrapText="1"/>
    </xf>
    <xf numFmtId="0" fontId="7" fillId="3" borderId="3" xfId="0" applyFont="1" applyFill="1" applyBorder="1" applyAlignment="1">
      <alignment horizontal="left" vertical="top" wrapText="1"/>
    </xf>
    <xf numFmtId="0" fontId="7" fillId="3" borderId="2" xfId="0" applyFont="1" applyFill="1" applyBorder="1" applyAlignment="1">
      <alignment vertical="top" wrapText="1"/>
    </xf>
    <xf numFmtId="0" fontId="7" fillId="3" borderId="3" xfId="0" applyFont="1" applyFill="1" applyBorder="1" applyAlignment="1">
      <alignment vertical="top" wrapText="1"/>
    </xf>
    <xf numFmtId="0" fontId="2" fillId="2" borderId="2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left" vertical="top"/>
    </xf>
    <xf numFmtId="0" fontId="2" fillId="3" borderId="7" xfId="0" applyFont="1" applyFill="1" applyBorder="1" applyAlignment="1">
      <alignment horizontal="left" vertical="top"/>
    </xf>
    <xf numFmtId="0" fontId="2" fillId="3" borderId="3" xfId="0" applyFont="1" applyFill="1" applyBorder="1" applyAlignment="1">
      <alignment horizontal="left" vertical="top"/>
    </xf>
    <xf numFmtId="0" fontId="2" fillId="3" borderId="2" xfId="0" applyFont="1" applyFill="1" applyBorder="1" applyAlignment="1">
      <alignment vertical="top" wrapText="1"/>
    </xf>
    <xf numFmtId="0" fontId="2" fillId="3" borderId="7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2" fillId="3" borderId="1" xfId="0" applyFont="1" applyFill="1" applyBorder="1" applyAlignment="1">
      <alignment horizontal="center" vertical="top"/>
    </xf>
    <xf numFmtId="0" fontId="7" fillId="3" borderId="7" xfId="0" applyFont="1" applyFill="1" applyBorder="1" applyAlignment="1">
      <alignment horizontal="left" vertical="top" wrapText="1"/>
    </xf>
    <xf numFmtId="0" fontId="2" fillId="3" borderId="2" xfId="0" applyFont="1" applyFill="1" applyBorder="1" applyAlignment="1">
      <alignment horizontal="center" vertical="top" wrapText="1"/>
    </xf>
    <xf numFmtId="0" fontId="0" fillId="3" borderId="7" xfId="0" applyFill="1" applyBorder="1" applyAlignment="1"/>
    <xf numFmtId="0" fontId="0" fillId="3" borderId="3" xfId="0" applyFill="1" applyBorder="1" applyAlignment="1"/>
    <xf numFmtId="0" fontId="2" fillId="3" borderId="2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0" fontId="2" fillId="3" borderId="3" xfId="0" applyFont="1" applyFill="1" applyBorder="1" applyAlignment="1">
      <alignment horizontal="left" vertical="top" wrapText="1"/>
    </xf>
    <xf numFmtId="0" fontId="4" fillId="3" borderId="2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0" fontId="4" fillId="3" borderId="3" xfId="0" applyFont="1" applyFill="1" applyBorder="1" applyAlignment="1">
      <alignment horizontal="left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left" vertical="top" wrapText="1"/>
    </xf>
    <xf numFmtId="0" fontId="2" fillId="2" borderId="0" xfId="0" applyFont="1" applyFill="1" applyBorder="1" applyAlignment="1">
      <alignment horizontal="center"/>
    </xf>
    <xf numFmtId="0" fontId="9" fillId="2" borderId="0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 vertical="top" wrapText="1"/>
    </xf>
    <xf numFmtId="0" fontId="4" fillId="2" borderId="7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tabSelected="1" topLeftCell="A43" zoomScale="85" zoomScaleNormal="85" workbookViewId="0">
      <selection activeCell="B49" sqref="B49"/>
    </sheetView>
  </sheetViews>
  <sheetFormatPr defaultColWidth="8.85546875" defaultRowHeight="12.75" x14ac:dyDescent="0.2"/>
  <cols>
    <col min="1" max="1" width="4.7109375" style="106" customWidth="1"/>
    <col min="2" max="2" width="40" style="4" customWidth="1"/>
    <col min="3" max="3" width="13.42578125" style="4" customWidth="1"/>
    <col min="4" max="4" width="12.5703125" style="4" customWidth="1"/>
    <col min="5" max="5" width="10.7109375" style="4" customWidth="1"/>
    <col min="6" max="6" width="9.85546875" style="4" customWidth="1"/>
    <col min="7" max="7" width="10" style="4" customWidth="1"/>
    <col min="8" max="8" width="27.7109375" style="4" customWidth="1"/>
    <col min="9" max="9" width="13.28515625" style="4" customWidth="1"/>
    <col min="10" max="11" width="8.85546875" style="4"/>
    <col min="12" max="12" width="17.140625" style="4" customWidth="1"/>
    <col min="13" max="16384" width="8.85546875" style="4"/>
  </cols>
  <sheetData>
    <row r="1" spans="1:12" x14ac:dyDescent="0.2">
      <c r="B1" s="3"/>
      <c r="C1" s="3"/>
      <c r="D1" s="3"/>
      <c r="E1" s="3"/>
      <c r="F1" s="3"/>
      <c r="G1" s="3"/>
      <c r="H1" s="2" t="s">
        <v>64</v>
      </c>
    </row>
    <row r="2" spans="1:12" ht="13.9" customHeight="1" x14ac:dyDescent="0.2">
      <c r="A2" s="137" t="s">
        <v>0</v>
      </c>
      <c r="B2" s="137"/>
      <c r="C2" s="137"/>
      <c r="D2" s="137"/>
      <c r="E2" s="137"/>
      <c r="F2" s="137"/>
      <c r="G2" s="137"/>
      <c r="H2" s="137"/>
      <c r="L2" s="38"/>
    </row>
    <row r="3" spans="1:12" ht="15.75" x14ac:dyDescent="0.2">
      <c r="A3" s="137" t="s">
        <v>16</v>
      </c>
      <c r="B3" s="137"/>
      <c r="C3" s="137"/>
      <c r="D3" s="137"/>
      <c r="E3" s="137"/>
      <c r="F3" s="137"/>
      <c r="G3" s="137"/>
      <c r="H3" s="137"/>
      <c r="L3" s="38"/>
    </row>
    <row r="4" spans="1:12" ht="17.25" customHeight="1" x14ac:dyDescent="0.2">
      <c r="A4" s="137" t="s">
        <v>17</v>
      </c>
      <c r="B4" s="137"/>
      <c r="C4" s="137"/>
      <c r="D4" s="137"/>
      <c r="E4" s="137"/>
      <c r="F4" s="137"/>
      <c r="G4" s="137"/>
      <c r="H4" s="137"/>
    </row>
    <row r="5" spans="1:12" ht="15.75" customHeight="1" x14ac:dyDescent="0.2">
      <c r="A5" s="137" t="s">
        <v>118</v>
      </c>
      <c r="B5" s="137"/>
      <c r="C5" s="137"/>
      <c r="D5" s="137"/>
      <c r="E5" s="137"/>
      <c r="F5" s="137"/>
      <c r="G5" s="137"/>
      <c r="H5" s="137"/>
    </row>
    <row r="6" spans="1:12" x14ac:dyDescent="0.2">
      <c r="A6" s="137"/>
      <c r="B6" s="137"/>
      <c r="C6" s="137"/>
      <c r="D6" s="137"/>
      <c r="E6" s="137"/>
      <c r="F6" s="137"/>
      <c r="G6" s="137"/>
      <c r="H6" s="137"/>
    </row>
    <row r="7" spans="1:12" ht="51.75" customHeight="1" x14ac:dyDescent="0.2">
      <c r="A7" s="128" t="s">
        <v>2</v>
      </c>
      <c r="B7" s="128" t="s">
        <v>18</v>
      </c>
      <c r="C7" s="134" t="s">
        <v>89</v>
      </c>
      <c r="D7" s="128" t="s">
        <v>19</v>
      </c>
      <c r="E7" s="128" t="s">
        <v>160</v>
      </c>
      <c r="F7" s="128"/>
      <c r="G7" s="128"/>
      <c r="H7" s="128" t="s">
        <v>110</v>
      </c>
      <c r="I7" s="5"/>
    </row>
    <row r="8" spans="1:12" x14ac:dyDescent="0.2">
      <c r="A8" s="128"/>
      <c r="B8" s="128"/>
      <c r="C8" s="135"/>
      <c r="D8" s="128"/>
      <c r="E8" s="130" t="s">
        <v>119</v>
      </c>
      <c r="F8" s="130" t="s">
        <v>161</v>
      </c>
      <c r="G8" s="130"/>
      <c r="H8" s="128"/>
    </row>
    <row r="9" spans="1:12" ht="18" customHeight="1" x14ac:dyDescent="0.2">
      <c r="A9" s="128"/>
      <c r="B9" s="128"/>
      <c r="C9" s="136"/>
      <c r="D9" s="128"/>
      <c r="E9" s="130"/>
      <c r="F9" s="7" t="s">
        <v>20</v>
      </c>
      <c r="G9" s="20" t="s">
        <v>120</v>
      </c>
      <c r="H9" s="128"/>
    </row>
    <row r="10" spans="1:12" ht="22.5" customHeight="1" x14ac:dyDescent="0.2">
      <c r="A10" s="130" t="s">
        <v>67</v>
      </c>
      <c r="B10" s="130"/>
      <c r="C10" s="130"/>
      <c r="D10" s="130"/>
      <c r="E10" s="130"/>
      <c r="F10" s="130"/>
      <c r="G10" s="130"/>
      <c r="H10" s="130"/>
    </row>
    <row r="11" spans="1:12" s="5" customFormat="1" ht="87" customHeight="1" x14ac:dyDescent="0.25">
      <c r="A11" s="99" t="s">
        <v>9</v>
      </c>
      <c r="B11" s="11" t="s">
        <v>31</v>
      </c>
      <c r="C11" s="10" t="s">
        <v>123</v>
      </c>
      <c r="D11" s="10" t="s">
        <v>32</v>
      </c>
      <c r="E11" s="12">
        <v>43.3</v>
      </c>
      <c r="F11" s="12">
        <v>45.2</v>
      </c>
      <c r="G11" s="67">
        <v>45.9</v>
      </c>
      <c r="H11" s="34" t="s">
        <v>93</v>
      </c>
    </row>
    <row r="12" spans="1:12" s="5" customFormat="1" ht="53.25" customHeight="1" x14ac:dyDescent="0.25">
      <c r="A12" s="99"/>
      <c r="B12" s="11" t="s">
        <v>33</v>
      </c>
      <c r="C12" s="10"/>
      <c r="D12" s="10" t="s">
        <v>32</v>
      </c>
      <c r="E12" s="12">
        <v>34.200000000000003</v>
      </c>
      <c r="F12" s="12">
        <v>36.5</v>
      </c>
      <c r="G12" s="67">
        <v>36.799999999999997</v>
      </c>
      <c r="H12" s="90" t="s">
        <v>93</v>
      </c>
    </row>
    <row r="13" spans="1:12" s="5" customFormat="1" ht="43.15" customHeight="1" x14ac:dyDescent="0.25">
      <c r="A13" s="99"/>
      <c r="B13" s="11" t="s">
        <v>34</v>
      </c>
      <c r="C13" s="10"/>
      <c r="D13" s="10" t="s">
        <v>32</v>
      </c>
      <c r="E13" s="12">
        <v>51.8</v>
      </c>
      <c r="F13" s="27">
        <v>53.5</v>
      </c>
      <c r="G13" s="67">
        <v>54.5</v>
      </c>
      <c r="H13" s="90" t="s">
        <v>93</v>
      </c>
    </row>
    <row r="14" spans="1:12" s="5" customFormat="1" ht="54.6" customHeight="1" x14ac:dyDescent="0.25">
      <c r="A14" s="14" t="s">
        <v>22</v>
      </c>
      <c r="B14" s="14" t="s">
        <v>86</v>
      </c>
      <c r="C14" s="40" t="s">
        <v>87</v>
      </c>
      <c r="D14" s="40" t="s">
        <v>96</v>
      </c>
      <c r="E14" s="41">
        <v>0.76500000000000001</v>
      </c>
      <c r="F14" s="41">
        <v>0.76500000000000001</v>
      </c>
      <c r="G14" s="67">
        <v>0.76500000000000001</v>
      </c>
      <c r="H14" s="90" t="s">
        <v>93</v>
      </c>
    </row>
    <row r="15" spans="1:12" s="5" customFormat="1" ht="16.5" customHeight="1" x14ac:dyDescent="0.25">
      <c r="A15" s="131" t="s">
        <v>23</v>
      </c>
      <c r="B15" s="132"/>
      <c r="C15" s="132"/>
      <c r="D15" s="132"/>
      <c r="E15" s="132"/>
      <c r="F15" s="132"/>
      <c r="G15" s="132"/>
      <c r="H15" s="133"/>
    </row>
    <row r="16" spans="1:12" s="5" customFormat="1" ht="63.75" x14ac:dyDescent="0.25">
      <c r="A16" s="99">
        <v>3</v>
      </c>
      <c r="B16" s="11" t="s">
        <v>66</v>
      </c>
      <c r="C16" s="10" t="s">
        <v>124</v>
      </c>
      <c r="D16" s="10" t="s">
        <v>21</v>
      </c>
      <c r="E16" s="10">
        <v>2.9299999999999997</v>
      </c>
      <c r="F16" s="42" t="s">
        <v>93</v>
      </c>
      <c r="G16" s="42" t="s">
        <v>93</v>
      </c>
      <c r="H16" s="34" t="s">
        <v>127</v>
      </c>
    </row>
    <row r="17" spans="1:8" s="5" customFormat="1" ht="38.25" x14ac:dyDescent="0.25">
      <c r="A17" s="99"/>
      <c r="B17" s="11" t="s">
        <v>24</v>
      </c>
      <c r="C17" s="10"/>
      <c r="D17" s="10" t="s">
        <v>21</v>
      </c>
      <c r="E17" s="10">
        <v>0.9</v>
      </c>
      <c r="F17" s="42" t="s">
        <v>93</v>
      </c>
      <c r="G17" s="42" t="s">
        <v>93</v>
      </c>
      <c r="H17" s="34"/>
    </row>
    <row r="18" spans="1:8" s="5" customFormat="1" ht="36" customHeight="1" x14ac:dyDescent="0.25">
      <c r="A18" s="99"/>
      <c r="B18" s="11" t="s">
        <v>25</v>
      </c>
      <c r="C18" s="10"/>
      <c r="D18" s="10" t="s">
        <v>21</v>
      </c>
      <c r="E18" s="10">
        <v>2.0299999999999998</v>
      </c>
      <c r="F18" s="42" t="s">
        <v>93</v>
      </c>
      <c r="G18" s="42" t="s">
        <v>93</v>
      </c>
      <c r="H18" s="39"/>
    </row>
    <row r="19" spans="1:8" s="5" customFormat="1" ht="54.75" customHeight="1" x14ac:dyDescent="0.25">
      <c r="A19" s="99">
        <v>4</v>
      </c>
      <c r="B19" s="11" t="s">
        <v>26</v>
      </c>
      <c r="C19" s="10" t="s">
        <v>124</v>
      </c>
      <c r="D19" s="10" t="s">
        <v>21</v>
      </c>
      <c r="E19" s="10">
        <v>1.17</v>
      </c>
      <c r="F19" s="42" t="s">
        <v>93</v>
      </c>
      <c r="G19" s="42" t="s">
        <v>93</v>
      </c>
      <c r="H19" s="42" t="s">
        <v>127</v>
      </c>
    </row>
    <row r="20" spans="1:8" s="5" customFormat="1" ht="39.75" customHeight="1" x14ac:dyDescent="0.25">
      <c r="A20" s="99"/>
      <c r="B20" s="11" t="s">
        <v>27</v>
      </c>
      <c r="C20" s="10"/>
      <c r="D20" s="10" t="s">
        <v>21</v>
      </c>
      <c r="E20" s="10" t="s">
        <v>93</v>
      </c>
      <c r="F20" s="42" t="s">
        <v>93</v>
      </c>
      <c r="G20" s="42" t="s">
        <v>93</v>
      </c>
      <c r="H20" s="34"/>
    </row>
    <row r="21" spans="1:8" s="5" customFormat="1" ht="43.5" customHeight="1" x14ac:dyDescent="0.25">
      <c r="A21" s="99"/>
      <c r="B21" s="11" t="s">
        <v>28</v>
      </c>
      <c r="C21" s="10"/>
      <c r="D21" s="10" t="s">
        <v>21</v>
      </c>
      <c r="E21" s="10">
        <v>1.17</v>
      </c>
      <c r="F21" s="42" t="s">
        <v>93</v>
      </c>
      <c r="G21" s="42" t="s">
        <v>93</v>
      </c>
      <c r="H21" s="40"/>
    </row>
    <row r="22" spans="1:8" s="5" customFormat="1" ht="95.25" customHeight="1" x14ac:dyDescent="0.25">
      <c r="A22" s="99">
        <v>5</v>
      </c>
      <c r="B22" s="11" t="s">
        <v>29</v>
      </c>
      <c r="C22" s="10" t="s">
        <v>124</v>
      </c>
      <c r="D22" s="10" t="s">
        <v>21</v>
      </c>
      <c r="E22" s="10">
        <v>1.76</v>
      </c>
      <c r="F22" s="42" t="s">
        <v>93</v>
      </c>
      <c r="G22" s="42" t="s">
        <v>93</v>
      </c>
      <c r="H22" s="42" t="s">
        <v>127</v>
      </c>
    </row>
    <row r="23" spans="1:8" s="5" customFormat="1" ht="38.25" x14ac:dyDescent="0.25">
      <c r="A23" s="99"/>
      <c r="B23" s="11" t="s">
        <v>27</v>
      </c>
      <c r="C23" s="10"/>
      <c r="D23" s="10" t="s">
        <v>21</v>
      </c>
      <c r="E23" s="10">
        <v>0.9</v>
      </c>
      <c r="F23" s="42" t="s">
        <v>93</v>
      </c>
      <c r="G23" s="42" t="s">
        <v>93</v>
      </c>
      <c r="H23" s="36"/>
    </row>
    <row r="24" spans="1:8" s="5" customFormat="1" ht="25.5" x14ac:dyDescent="0.25">
      <c r="A24" s="99"/>
      <c r="B24" s="11" t="s">
        <v>28</v>
      </c>
      <c r="C24" s="10"/>
      <c r="D24" s="10" t="s">
        <v>21</v>
      </c>
      <c r="E24" s="10">
        <v>0.86</v>
      </c>
      <c r="F24" s="42" t="s">
        <v>93</v>
      </c>
      <c r="G24" s="42" t="s">
        <v>93</v>
      </c>
      <c r="H24" s="36"/>
    </row>
    <row r="25" spans="1:8" s="5" customFormat="1" ht="93.6" customHeight="1" x14ac:dyDescent="0.25">
      <c r="A25" s="99">
        <v>6</v>
      </c>
      <c r="B25" s="11" t="s">
        <v>30</v>
      </c>
      <c r="C25" s="10" t="s">
        <v>124</v>
      </c>
      <c r="D25" s="10" t="s">
        <v>21</v>
      </c>
      <c r="E25" s="10">
        <v>599.66</v>
      </c>
      <c r="F25" s="27">
        <f>F26+F27</f>
        <v>384.4</v>
      </c>
      <c r="G25" s="27">
        <f>G26+G27</f>
        <v>426.7</v>
      </c>
      <c r="H25" s="43" t="s">
        <v>93</v>
      </c>
    </row>
    <row r="26" spans="1:8" s="5" customFormat="1" ht="38.25" x14ac:dyDescent="0.25">
      <c r="A26" s="99"/>
      <c r="B26" s="11" t="s">
        <v>27</v>
      </c>
      <c r="C26" s="10"/>
      <c r="D26" s="10" t="s">
        <v>21</v>
      </c>
      <c r="E26" s="10">
        <v>389.5</v>
      </c>
      <c r="F26" s="27">
        <v>265.89999999999998</v>
      </c>
      <c r="G26" s="42">
        <v>308.2</v>
      </c>
      <c r="H26" s="90" t="s">
        <v>93</v>
      </c>
    </row>
    <row r="27" spans="1:8" s="5" customFormat="1" ht="25.5" x14ac:dyDescent="0.25">
      <c r="A27" s="99"/>
      <c r="B27" s="11" t="s">
        <v>28</v>
      </c>
      <c r="C27" s="10"/>
      <c r="D27" s="10" t="s">
        <v>21</v>
      </c>
      <c r="E27" s="10">
        <v>210.16</v>
      </c>
      <c r="F27" s="27">
        <v>118.5</v>
      </c>
      <c r="G27" s="42">
        <v>118.5</v>
      </c>
      <c r="H27" s="90" t="s">
        <v>93</v>
      </c>
    </row>
    <row r="28" spans="1:8" s="5" customFormat="1" ht="80.25" customHeight="1" x14ac:dyDescent="0.25">
      <c r="A28" s="99">
        <v>7</v>
      </c>
      <c r="B28" s="11" t="s">
        <v>105</v>
      </c>
      <c r="C28" s="10" t="s">
        <v>124</v>
      </c>
      <c r="D28" s="10" t="s">
        <v>21</v>
      </c>
      <c r="E28" s="13">
        <v>10420.200000000001</v>
      </c>
      <c r="F28" s="13">
        <f>F29+F30</f>
        <v>11016.91</v>
      </c>
      <c r="G28" s="13">
        <f>G29+G30</f>
        <v>11059.21</v>
      </c>
      <c r="H28" s="90" t="s">
        <v>93</v>
      </c>
    </row>
    <row r="29" spans="1:8" s="5" customFormat="1" ht="38.25" x14ac:dyDescent="0.25">
      <c r="A29" s="99"/>
      <c r="B29" s="11" t="s">
        <v>27</v>
      </c>
      <c r="C29" s="10"/>
      <c r="D29" s="10" t="s">
        <v>21</v>
      </c>
      <c r="E29" s="13">
        <v>4007.4</v>
      </c>
      <c r="F29" s="13">
        <v>4273.3</v>
      </c>
      <c r="G29" s="42">
        <v>4315.6000000000004</v>
      </c>
      <c r="H29" s="90" t="s">
        <v>93</v>
      </c>
    </row>
    <row r="30" spans="1:8" s="5" customFormat="1" ht="28.5" customHeight="1" x14ac:dyDescent="0.25">
      <c r="A30" s="99"/>
      <c r="B30" s="11" t="s">
        <v>28</v>
      </c>
      <c r="C30" s="10"/>
      <c r="D30" s="10" t="s">
        <v>21</v>
      </c>
      <c r="E30" s="13">
        <v>6412.8</v>
      </c>
      <c r="F30" s="13">
        <v>6743.61</v>
      </c>
      <c r="G30" s="42">
        <v>6743.61</v>
      </c>
      <c r="H30" s="90" t="s">
        <v>93</v>
      </c>
    </row>
    <row r="31" spans="1:8" s="5" customFormat="1" ht="54" customHeight="1" x14ac:dyDescent="0.25">
      <c r="A31" s="99">
        <v>8</v>
      </c>
      <c r="B31" s="11" t="s">
        <v>65</v>
      </c>
      <c r="C31" s="10" t="s">
        <v>124</v>
      </c>
      <c r="D31" s="10" t="s">
        <v>21</v>
      </c>
      <c r="E31" s="13">
        <v>24109.4</v>
      </c>
      <c r="F31" s="13">
        <f>F32+F33</f>
        <v>24062.3</v>
      </c>
      <c r="G31" s="13">
        <f>G32+G33</f>
        <v>24062.3</v>
      </c>
      <c r="H31" s="90" t="s">
        <v>93</v>
      </c>
    </row>
    <row r="32" spans="1:8" s="5" customFormat="1" ht="38.25" x14ac:dyDescent="0.25">
      <c r="A32" s="99"/>
      <c r="B32" s="11" t="s">
        <v>33</v>
      </c>
      <c r="C32" s="10"/>
      <c r="D32" s="10" t="s">
        <v>21</v>
      </c>
      <c r="E32" s="13">
        <v>11753</v>
      </c>
      <c r="F32" s="13">
        <v>11697</v>
      </c>
      <c r="G32" s="13">
        <v>11697</v>
      </c>
      <c r="H32" s="90" t="s">
        <v>93</v>
      </c>
    </row>
    <row r="33" spans="1:8" s="5" customFormat="1" ht="42.75" customHeight="1" x14ac:dyDescent="0.25">
      <c r="A33" s="99"/>
      <c r="B33" s="11" t="s">
        <v>34</v>
      </c>
      <c r="C33" s="10"/>
      <c r="D33" s="10" t="s">
        <v>21</v>
      </c>
      <c r="E33" s="13">
        <v>12356.4</v>
      </c>
      <c r="F33" s="13">
        <v>12365.3</v>
      </c>
      <c r="G33" s="13">
        <v>12365.3</v>
      </c>
      <c r="H33" s="90" t="s">
        <v>93</v>
      </c>
    </row>
    <row r="34" spans="1:8" s="5" customFormat="1" ht="50.25" customHeight="1" x14ac:dyDescent="0.25">
      <c r="A34" s="99">
        <v>9</v>
      </c>
      <c r="B34" s="11" t="s">
        <v>35</v>
      </c>
      <c r="C34" s="10" t="s">
        <v>125</v>
      </c>
      <c r="D34" s="10" t="s">
        <v>36</v>
      </c>
      <c r="E34" s="13">
        <v>1225.2</v>
      </c>
      <c r="F34" s="13">
        <v>881</v>
      </c>
      <c r="G34" s="13">
        <v>881</v>
      </c>
      <c r="H34" s="90" t="s">
        <v>93</v>
      </c>
    </row>
    <row r="35" spans="1:8" ht="117" customHeight="1" x14ac:dyDescent="0.2">
      <c r="A35" s="99">
        <v>10</v>
      </c>
      <c r="B35" s="14" t="s">
        <v>106</v>
      </c>
      <c r="C35" s="23" t="s">
        <v>141</v>
      </c>
      <c r="D35" s="23" t="s">
        <v>32</v>
      </c>
      <c r="E35" s="23">
        <v>32.54</v>
      </c>
      <c r="F35" s="13">
        <v>36.56</v>
      </c>
      <c r="G35" s="42">
        <v>37.71</v>
      </c>
      <c r="H35" s="43" t="s">
        <v>162</v>
      </c>
    </row>
    <row r="36" spans="1:8" ht="102" customHeight="1" x14ac:dyDescent="0.2">
      <c r="A36" s="107">
        <v>11</v>
      </c>
      <c r="B36" s="11" t="s">
        <v>115</v>
      </c>
      <c r="C36" s="42" t="s">
        <v>126</v>
      </c>
      <c r="D36" s="10" t="s">
        <v>32</v>
      </c>
      <c r="E36" s="10">
        <v>71.91</v>
      </c>
      <c r="F36" s="13">
        <v>72.319999999999993</v>
      </c>
      <c r="G36" s="42">
        <v>78.698300000000003</v>
      </c>
      <c r="H36" s="43" t="s">
        <v>163</v>
      </c>
    </row>
    <row r="37" spans="1:8" ht="96" customHeight="1" x14ac:dyDescent="0.2">
      <c r="A37" s="107">
        <v>12</v>
      </c>
      <c r="B37" s="14" t="s">
        <v>104</v>
      </c>
      <c r="C37" s="42" t="s">
        <v>126</v>
      </c>
      <c r="D37" s="29" t="s">
        <v>32</v>
      </c>
      <c r="E37" s="12">
        <v>100</v>
      </c>
      <c r="F37" s="12">
        <v>64</v>
      </c>
      <c r="G37" s="12">
        <v>100</v>
      </c>
      <c r="H37" s="91" t="s">
        <v>163</v>
      </c>
    </row>
    <row r="38" spans="1:8" ht="93" customHeight="1" x14ac:dyDescent="0.2">
      <c r="A38" s="107">
        <v>13</v>
      </c>
      <c r="B38" s="14" t="s">
        <v>121</v>
      </c>
      <c r="C38" s="42" t="s">
        <v>126</v>
      </c>
      <c r="D38" s="42" t="s">
        <v>122</v>
      </c>
      <c r="E38" s="42" t="s">
        <v>93</v>
      </c>
      <c r="F38" s="45">
        <v>0.3488</v>
      </c>
      <c r="G38" s="42">
        <v>0.52939999999999998</v>
      </c>
      <c r="H38" s="91" t="s">
        <v>163</v>
      </c>
    </row>
    <row r="39" spans="1:8" ht="114.75" customHeight="1" x14ac:dyDescent="0.2">
      <c r="A39" s="107">
        <v>14</v>
      </c>
      <c r="B39" s="14" t="s">
        <v>107</v>
      </c>
      <c r="C39" s="42" t="s">
        <v>126</v>
      </c>
      <c r="D39" s="33" t="s">
        <v>32</v>
      </c>
      <c r="E39" s="44">
        <v>70.59</v>
      </c>
      <c r="F39" s="35">
        <v>20</v>
      </c>
      <c r="G39" s="42">
        <v>58.33</v>
      </c>
      <c r="H39" s="90" t="s">
        <v>164</v>
      </c>
    </row>
    <row r="40" spans="1:8" ht="109.5" customHeight="1" x14ac:dyDescent="0.2">
      <c r="A40" s="107">
        <v>15</v>
      </c>
      <c r="B40" s="14" t="s">
        <v>108</v>
      </c>
      <c r="C40" s="42" t="s">
        <v>126</v>
      </c>
      <c r="D40" s="33" t="s">
        <v>32</v>
      </c>
      <c r="E40" s="27">
        <v>14.29</v>
      </c>
      <c r="F40" s="12">
        <v>15</v>
      </c>
      <c r="G40" s="12">
        <v>40</v>
      </c>
      <c r="H40" s="90" t="s">
        <v>164</v>
      </c>
    </row>
    <row r="41" spans="1:8" ht="29.25" customHeight="1" x14ac:dyDescent="0.2">
      <c r="A41" s="129" t="s">
        <v>109</v>
      </c>
      <c r="B41" s="129"/>
      <c r="C41" s="129"/>
      <c r="D41" s="129"/>
      <c r="E41" s="129"/>
      <c r="F41" s="129"/>
      <c r="G41" s="129"/>
      <c r="H41" s="129"/>
    </row>
    <row r="42" spans="1:8" ht="81.75" customHeight="1" x14ac:dyDescent="0.2">
      <c r="A42" s="79" t="s">
        <v>63</v>
      </c>
      <c r="B42" s="55" t="s">
        <v>165</v>
      </c>
      <c r="C42" s="55" t="s">
        <v>88</v>
      </c>
      <c r="D42" s="79" t="s">
        <v>52</v>
      </c>
      <c r="E42" s="80">
        <v>1210.47</v>
      </c>
      <c r="F42" s="80">
        <v>1000</v>
      </c>
      <c r="G42" s="80">
        <v>1449.88</v>
      </c>
      <c r="H42" s="79"/>
    </row>
    <row r="43" spans="1:8" ht="81.75" customHeight="1" x14ac:dyDescent="0.2">
      <c r="A43" s="79" t="s">
        <v>73</v>
      </c>
      <c r="B43" s="55" t="s">
        <v>166</v>
      </c>
      <c r="C43" s="55" t="s">
        <v>88</v>
      </c>
      <c r="D43" s="79" t="s">
        <v>52</v>
      </c>
      <c r="E43" s="80">
        <v>62.05</v>
      </c>
      <c r="F43" s="80">
        <v>70</v>
      </c>
      <c r="G43" s="80">
        <v>69.28</v>
      </c>
      <c r="H43" s="79" t="s">
        <v>167</v>
      </c>
    </row>
    <row r="44" spans="1:8" ht="81.75" customHeight="1" x14ac:dyDescent="0.2">
      <c r="A44" s="79" t="s">
        <v>74</v>
      </c>
      <c r="B44" s="55" t="s">
        <v>72</v>
      </c>
      <c r="C44" s="55" t="s">
        <v>88</v>
      </c>
      <c r="D44" s="79" t="s">
        <v>52</v>
      </c>
      <c r="E44" s="80">
        <v>9.61</v>
      </c>
      <c r="F44" s="80">
        <v>5.7</v>
      </c>
      <c r="G44" s="80">
        <v>17.010000000000002</v>
      </c>
      <c r="H44" s="79"/>
    </row>
    <row r="45" spans="1:8" ht="81.75" customHeight="1" x14ac:dyDescent="0.2">
      <c r="A45" s="79" t="s">
        <v>95</v>
      </c>
      <c r="B45" s="55" t="s">
        <v>168</v>
      </c>
      <c r="C45" s="55" t="s">
        <v>88</v>
      </c>
      <c r="D45" s="79" t="s">
        <v>52</v>
      </c>
      <c r="E45" s="80">
        <v>1043.33</v>
      </c>
      <c r="F45" s="80">
        <v>1100</v>
      </c>
      <c r="G45" s="80">
        <v>1075.2239999999999</v>
      </c>
      <c r="H45" s="79" t="s">
        <v>167</v>
      </c>
    </row>
    <row r="46" spans="1:8" ht="81.75" customHeight="1" x14ac:dyDescent="0.2">
      <c r="A46" s="79" t="s">
        <v>94</v>
      </c>
      <c r="B46" s="55" t="s">
        <v>75</v>
      </c>
      <c r="C46" s="55" t="s">
        <v>88</v>
      </c>
      <c r="D46" s="79" t="s">
        <v>52</v>
      </c>
      <c r="E46" s="80">
        <v>8478.9699999999993</v>
      </c>
      <c r="F46" s="80">
        <v>9000</v>
      </c>
      <c r="G46" s="80">
        <v>9268.99</v>
      </c>
      <c r="H46" s="79"/>
    </row>
    <row r="47" spans="1:8" ht="81.75" customHeight="1" x14ac:dyDescent="0.2">
      <c r="A47" s="79" t="s">
        <v>138</v>
      </c>
      <c r="B47" s="55" t="s">
        <v>134</v>
      </c>
      <c r="C47" s="55" t="s">
        <v>88</v>
      </c>
      <c r="D47" s="79" t="s">
        <v>32</v>
      </c>
      <c r="E47" s="80">
        <v>0</v>
      </c>
      <c r="F47" s="81">
        <v>50</v>
      </c>
      <c r="G47" s="80">
        <v>61.1</v>
      </c>
      <c r="H47" s="79"/>
    </row>
    <row r="48" spans="1:8" ht="95.25" customHeight="1" x14ac:dyDescent="0.2">
      <c r="A48" s="79" t="s">
        <v>139</v>
      </c>
      <c r="B48" s="55" t="s">
        <v>135</v>
      </c>
      <c r="C48" s="55" t="s">
        <v>88</v>
      </c>
      <c r="D48" s="79" t="s">
        <v>32</v>
      </c>
      <c r="E48" s="80">
        <v>0</v>
      </c>
      <c r="F48" s="81">
        <v>15</v>
      </c>
      <c r="G48" s="80">
        <v>22.1</v>
      </c>
      <c r="H48" s="79"/>
    </row>
    <row r="49" spans="1:8" ht="81.75" customHeight="1" x14ac:dyDescent="0.2">
      <c r="A49" s="79" t="s">
        <v>137</v>
      </c>
      <c r="B49" s="55" t="s">
        <v>136</v>
      </c>
      <c r="C49" s="55" t="s">
        <v>88</v>
      </c>
      <c r="D49" s="79" t="s">
        <v>32</v>
      </c>
      <c r="E49" s="80">
        <v>0</v>
      </c>
      <c r="F49" s="81">
        <v>41</v>
      </c>
      <c r="G49" s="80">
        <v>61.6</v>
      </c>
      <c r="H49" s="79"/>
    </row>
    <row r="50" spans="1:8" ht="30" customHeight="1" x14ac:dyDescent="0.2"/>
    <row r="52" spans="1:8" ht="51" hidden="1" x14ac:dyDescent="0.2">
      <c r="H52" s="1" t="s">
        <v>39</v>
      </c>
    </row>
  </sheetData>
  <mergeCells count="16">
    <mergeCell ref="A2:H2"/>
    <mergeCell ref="A3:H3"/>
    <mergeCell ref="A4:H4"/>
    <mergeCell ref="A5:H5"/>
    <mergeCell ref="A6:H6"/>
    <mergeCell ref="D7:D9"/>
    <mergeCell ref="E7:G7"/>
    <mergeCell ref="H7:H9"/>
    <mergeCell ref="A41:H41"/>
    <mergeCell ref="E8:E9"/>
    <mergeCell ref="F8:G8"/>
    <mergeCell ref="A10:H10"/>
    <mergeCell ref="A15:H15"/>
    <mergeCell ref="A7:A9"/>
    <mergeCell ref="B7:B9"/>
    <mergeCell ref="C7:C9"/>
  </mergeCells>
  <printOptions horizontalCentered="1"/>
  <pageMargins left="0.31496062992125984" right="0.31496062992125984" top="0.39370078740157483" bottom="0.35433070866141736" header="0.31496062992125984" footer="0.31496062992125984"/>
  <pageSetup paperSize="9" scale="76" fitToHeight="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2"/>
  <sheetViews>
    <sheetView zoomScale="85" zoomScaleNormal="85" workbookViewId="0">
      <pane xSplit="4" ySplit="9" topLeftCell="E10" activePane="bottomRight" state="frozen"/>
      <selection pane="topRight" activeCell="E1" sqref="E1"/>
      <selection pane="bottomLeft" activeCell="A10" sqref="A10"/>
      <selection pane="bottomRight" activeCell="K10" sqref="K10"/>
    </sheetView>
  </sheetViews>
  <sheetFormatPr defaultColWidth="9.140625" defaultRowHeight="12.75" x14ac:dyDescent="0.2"/>
  <cols>
    <col min="1" max="1" width="5" style="6" customWidth="1"/>
    <col min="2" max="2" width="19.140625" style="6" customWidth="1"/>
    <col min="3" max="3" width="31.7109375" style="6" customWidth="1"/>
    <col min="4" max="4" width="14.7109375" style="6" customWidth="1"/>
    <col min="5" max="5" width="7.42578125" style="6" customWidth="1"/>
    <col min="6" max="6" width="6.7109375" style="6" customWidth="1"/>
    <col min="7" max="7" width="15.42578125" style="6" customWidth="1"/>
    <col min="8" max="8" width="13.5703125" style="4" customWidth="1"/>
    <col min="9" max="9" width="13" style="4" customWidth="1"/>
    <col min="10" max="10" width="12.7109375" style="4" customWidth="1"/>
    <col min="11" max="11" width="17.85546875" style="4" customWidth="1"/>
    <col min="12" max="12" width="14" style="6" customWidth="1"/>
    <col min="13" max="13" width="15" style="6" customWidth="1"/>
    <col min="14" max="14" width="9.140625" style="6"/>
    <col min="15" max="15" width="14.7109375" style="6" customWidth="1"/>
    <col min="16" max="16" width="14.140625" style="6" customWidth="1"/>
    <col min="17" max="17" width="11.7109375" style="6" customWidth="1"/>
    <col min="18" max="18" width="9.140625" style="6"/>
    <col min="19" max="19" width="9.140625" style="6" customWidth="1"/>
    <col min="20" max="16384" width="9.140625" style="6"/>
  </cols>
  <sheetData>
    <row r="1" spans="1:16" x14ac:dyDescent="0.2">
      <c r="K1" s="21" t="s">
        <v>15</v>
      </c>
    </row>
    <row r="2" spans="1:16" ht="15.75" x14ac:dyDescent="0.25">
      <c r="A2" s="143" t="s">
        <v>0</v>
      </c>
      <c r="B2" s="144"/>
      <c r="C2" s="144"/>
      <c r="D2" s="144"/>
      <c r="E2" s="144"/>
      <c r="F2" s="144"/>
      <c r="G2" s="144"/>
      <c r="H2" s="144"/>
      <c r="I2" s="144"/>
      <c r="J2" s="144"/>
      <c r="K2" s="144"/>
    </row>
    <row r="3" spans="1:16" ht="15.75" customHeight="1" x14ac:dyDescent="0.25">
      <c r="A3" s="143" t="s">
        <v>1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</row>
    <row r="4" spans="1:16" ht="15.75" customHeight="1" x14ac:dyDescent="0.25">
      <c r="A4" s="143" t="s">
        <v>68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</row>
    <row r="5" spans="1:16" ht="15.75" customHeight="1" x14ac:dyDescent="0.25">
      <c r="A5" s="143" t="s">
        <v>118</v>
      </c>
      <c r="B5" s="143"/>
      <c r="C5" s="143"/>
      <c r="D5" s="143"/>
      <c r="E5" s="143"/>
      <c r="F5" s="143"/>
      <c r="G5" s="143"/>
      <c r="H5" s="143"/>
      <c r="I5" s="143"/>
      <c r="J5" s="143"/>
      <c r="K5" s="143"/>
    </row>
    <row r="6" spans="1:16" x14ac:dyDescent="0.2">
      <c r="A6" s="15"/>
      <c r="B6" s="15"/>
      <c r="C6" s="15"/>
      <c r="D6" s="15"/>
      <c r="E6" s="15"/>
      <c r="F6" s="15"/>
      <c r="G6" s="15"/>
      <c r="H6" s="22"/>
      <c r="I6" s="22"/>
      <c r="J6" s="22"/>
      <c r="K6" s="22"/>
    </row>
    <row r="7" spans="1:16" ht="28.5" customHeight="1" x14ac:dyDescent="0.2">
      <c r="A7" s="145" t="s">
        <v>2</v>
      </c>
      <c r="B7" s="145" t="s">
        <v>3</v>
      </c>
      <c r="C7" s="145" t="s">
        <v>112</v>
      </c>
      <c r="D7" s="145" t="s">
        <v>13</v>
      </c>
      <c r="E7" s="146" t="s">
        <v>4</v>
      </c>
      <c r="F7" s="147"/>
      <c r="G7" s="148"/>
      <c r="H7" s="149" t="s">
        <v>37</v>
      </c>
      <c r="I7" s="150"/>
      <c r="J7" s="150"/>
      <c r="K7" s="151"/>
    </row>
    <row r="8" spans="1:16" ht="78.75" customHeight="1" x14ac:dyDescent="0.2">
      <c r="A8" s="145"/>
      <c r="B8" s="145"/>
      <c r="C8" s="145"/>
      <c r="D8" s="145"/>
      <c r="E8" s="25" t="s">
        <v>5</v>
      </c>
      <c r="F8" s="25" t="s">
        <v>6</v>
      </c>
      <c r="G8" s="25" t="s">
        <v>7</v>
      </c>
      <c r="H8" s="28" t="s">
        <v>103</v>
      </c>
      <c r="I8" s="28" t="s">
        <v>101</v>
      </c>
      <c r="J8" s="46" t="s">
        <v>102</v>
      </c>
      <c r="K8" s="28" t="s">
        <v>8</v>
      </c>
    </row>
    <row r="9" spans="1:16" ht="19.5" customHeight="1" x14ac:dyDescent="0.2">
      <c r="A9" s="18">
        <v>1</v>
      </c>
      <c r="B9" s="18">
        <v>2</v>
      </c>
      <c r="C9" s="18">
        <v>3</v>
      </c>
      <c r="D9" s="18">
        <v>4</v>
      </c>
      <c r="E9" s="18">
        <v>5</v>
      </c>
      <c r="F9" s="18">
        <v>6</v>
      </c>
      <c r="G9" s="18">
        <v>7</v>
      </c>
      <c r="H9" s="37">
        <v>8</v>
      </c>
      <c r="I9" s="37">
        <v>9</v>
      </c>
      <c r="J9" s="37">
        <v>10</v>
      </c>
      <c r="K9" s="37">
        <v>11</v>
      </c>
    </row>
    <row r="10" spans="1:16" s="4" customFormat="1" ht="25.5" customHeight="1" x14ac:dyDescent="0.2">
      <c r="A10" s="128" t="s">
        <v>9</v>
      </c>
      <c r="B10" s="139" t="s">
        <v>10</v>
      </c>
      <c r="C10" s="139" t="s">
        <v>69</v>
      </c>
      <c r="D10" s="73" t="s">
        <v>11</v>
      </c>
      <c r="E10" s="70" t="s">
        <v>12</v>
      </c>
      <c r="F10" s="70" t="s">
        <v>12</v>
      </c>
      <c r="G10" s="70" t="s">
        <v>12</v>
      </c>
      <c r="H10" s="30">
        <f>H11+H12</f>
        <v>13439597.300000001</v>
      </c>
      <c r="I10" s="30">
        <f t="shared" ref="I10:K10" si="0">I11+I12</f>
        <v>19129788.100000001</v>
      </c>
      <c r="J10" s="30">
        <f t="shared" si="0"/>
        <v>19129787.800000001</v>
      </c>
      <c r="K10" s="30">
        <f t="shared" si="0"/>
        <v>18957363.27</v>
      </c>
    </row>
    <row r="11" spans="1:16" s="4" customFormat="1" ht="20.45" customHeight="1" x14ac:dyDescent="0.2">
      <c r="A11" s="138"/>
      <c r="B11" s="140"/>
      <c r="C11" s="140"/>
      <c r="D11" s="71" t="s">
        <v>97</v>
      </c>
      <c r="E11" s="126">
        <v>851</v>
      </c>
      <c r="F11" s="126" t="s">
        <v>12</v>
      </c>
      <c r="G11" s="126" t="s">
        <v>12</v>
      </c>
      <c r="H11" s="127">
        <f>H14+H39</f>
        <v>13435597.300000001</v>
      </c>
      <c r="I11" s="127">
        <f t="shared" ref="I11:J11" si="1">I14+I39</f>
        <v>19122988.100000001</v>
      </c>
      <c r="J11" s="127">
        <f t="shared" si="1"/>
        <v>19122987.800000001</v>
      </c>
      <c r="K11" s="127">
        <f>K14+K39</f>
        <v>18951497.210000001</v>
      </c>
    </row>
    <row r="12" spans="1:16" s="4" customFormat="1" ht="20.45" customHeight="1" x14ac:dyDescent="0.2">
      <c r="A12" s="138"/>
      <c r="B12" s="140"/>
      <c r="C12" s="140"/>
      <c r="D12" s="71" t="s">
        <v>44</v>
      </c>
      <c r="E12" s="126">
        <v>871</v>
      </c>
      <c r="F12" s="126" t="s">
        <v>12</v>
      </c>
      <c r="G12" s="126" t="s">
        <v>12</v>
      </c>
      <c r="H12" s="32">
        <f>H40</f>
        <v>4000</v>
      </c>
      <c r="I12" s="32">
        <f t="shared" ref="I12:K12" si="2">I40</f>
        <v>6800</v>
      </c>
      <c r="J12" s="32">
        <f t="shared" si="2"/>
        <v>6800</v>
      </c>
      <c r="K12" s="32">
        <f t="shared" si="2"/>
        <v>5866.06</v>
      </c>
    </row>
    <row r="13" spans="1:16" ht="20.45" customHeight="1" x14ac:dyDescent="0.2">
      <c r="A13" s="141">
        <v>1</v>
      </c>
      <c r="B13" s="152" t="s">
        <v>14</v>
      </c>
      <c r="C13" s="152" t="s">
        <v>41</v>
      </c>
      <c r="D13" s="17" t="s">
        <v>11</v>
      </c>
      <c r="E13" s="16">
        <v>851</v>
      </c>
      <c r="F13" s="16" t="s">
        <v>12</v>
      </c>
      <c r="G13" s="16" t="s">
        <v>12</v>
      </c>
      <c r="H13" s="30">
        <f>H14</f>
        <v>12661516</v>
      </c>
      <c r="I13" s="30">
        <f>I14</f>
        <v>18367819.5</v>
      </c>
      <c r="J13" s="30">
        <f t="shared" ref="J13:K13" si="3">J14</f>
        <v>18367819.199999999</v>
      </c>
      <c r="K13" s="30">
        <f t="shared" si="3"/>
        <v>18198137.600000001</v>
      </c>
      <c r="L13" s="100"/>
    </row>
    <row r="14" spans="1:16" ht="20.45" customHeight="1" x14ac:dyDescent="0.2">
      <c r="A14" s="142"/>
      <c r="B14" s="153"/>
      <c r="C14" s="153"/>
      <c r="D14" s="26" t="s">
        <v>97</v>
      </c>
      <c r="E14" s="9">
        <v>851</v>
      </c>
      <c r="F14" s="9" t="s">
        <v>12</v>
      </c>
      <c r="G14" s="9" t="s">
        <v>12</v>
      </c>
      <c r="H14" s="32">
        <f>H15+H17+H21+H26+H30+H28+H36</f>
        <v>12661516</v>
      </c>
      <c r="I14" s="32">
        <f>I15+I17+I21+I26+I30+I28+I36</f>
        <v>18367819.5</v>
      </c>
      <c r="J14" s="32">
        <f>J15+J17+J21+J26+J30+J28+J36</f>
        <v>18367819.199999999</v>
      </c>
      <c r="K14" s="32">
        <f>K15+K17+K21+K26+K30+K28+K36</f>
        <v>18198137.600000001</v>
      </c>
      <c r="L14" s="100"/>
    </row>
    <row r="15" spans="1:16" s="4" customFormat="1" ht="20.45" customHeight="1" x14ac:dyDescent="0.2">
      <c r="A15" s="134">
        <v>2</v>
      </c>
      <c r="B15" s="154" t="s">
        <v>40</v>
      </c>
      <c r="C15" s="156" t="s">
        <v>48</v>
      </c>
      <c r="D15" s="69" t="s">
        <v>11</v>
      </c>
      <c r="E15" s="70">
        <v>851</v>
      </c>
      <c r="F15" s="70" t="s">
        <v>12</v>
      </c>
      <c r="G15" s="70" t="s">
        <v>12</v>
      </c>
      <c r="H15" s="30">
        <f>H16</f>
        <v>159552.5</v>
      </c>
      <c r="I15" s="31">
        <f>I16</f>
        <v>557590.30000000005</v>
      </c>
      <c r="J15" s="31">
        <f>J16</f>
        <v>557590.30000000005</v>
      </c>
      <c r="K15" s="31">
        <f>K16</f>
        <v>452349.1</v>
      </c>
      <c r="L15" s="100"/>
    </row>
    <row r="16" spans="1:16" s="4" customFormat="1" ht="39.75" customHeight="1" x14ac:dyDescent="0.2">
      <c r="A16" s="136"/>
      <c r="B16" s="155"/>
      <c r="C16" s="157"/>
      <c r="D16" s="71" t="s">
        <v>97</v>
      </c>
      <c r="E16" s="68">
        <v>851</v>
      </c>
      <c r="F16" s="37" t="s">
        <v>38</v>
      </c>
      <c r="G16" s="72" t="s">
        <v>61</v>
      </c>
      <c r="H16" s="32">
        <v>159552.5</v>
      </c>
      <c r="I16" s="32">
        <v>557590.30000000005</v>
      </c>
      <c r="J16" s="32">
        <v>557590.30000000005</v>
      </c>
      <c r="K16" s="32">
        <v>452349.1</v>
      </c>
      <c r="L16" s="100"/>
      <c r="M16" s="78"/>
      <c r="O16" s="78"/>
      <c r="P16" s="78"/>
    </row>
    <row r="17" spans="1:12" s="4" customFormat="1" ht="21" customHeight="1" x14ac:dyDescent="0.2">
      <c r="A17" s="134">
        <v>3</v>
      </c>
      <c r="B17" s="154" t="s">
        <v>49</v>
      </c>
      <c r="C17" s="154" t="s">
        <v>50</v>
      </c>
      <c r="D17" s="73" t="s">
        <v>11</v>
      </c>
      <c r="E17" s="70">
        <v>851</v>
      </c>
      <c r="F17" s="70" t="s">
        <v>12</v>
      </c>
      <c r="G17" s="70" t="s">
        <v>12</v>
      </c>
      <c r="H17" s="30">
        <f>H18+H19+H20</f>
        <v>571702.4</v>
      </c>
      <c r="I17" s="30">
        <f>I18+I19+I20</f>
        <v>356702.4</v>
      </c>
      <c r="J17" s="30">
        <f>J18+J19+J20</f>
        <v>356702.4</v>
      </c>
      <c r="K17" s="30">
        <f>K18+K19+K20</f>
        <v>356661.4</v>
      </c>
      <c r="L17" s="100"/>
    </row>
    <row r="18" spans="1:12" s="4" customFormat="1" ht="20.45" customHeight="1" x14ac:dyDescent="0.2">
      <c r="A18" s="135"/>
      <c r="B18" s="158"/>
      <c r="C18" s="158"/>
      <c r="D18" s="112" t="s">
        <v>97</v>
      </c>
      <c r="E18" s="68">
        <v>851</v>
      </c>
      <c r="F18" s="37" t="s">
        <v>38</v>
      </c>
      <c r="G18" s="72" t="s">
        <v>57</v>
      </c>
      <c r="H18" s="32">
        <v>356702.4</v>
      </c>
      <c r="I18" s="32">
        <v>356702.4</v>
      </c>
      <c r="J18" s="32">
        <v>356702.4</v>
      </c>
      <c r="K18" s="32">
        <v>356661.4</v>
      </c>
      <c r="L18" s="100"/>
    </row>
    <row r="19" spans="1:12" s="4" customFormat="1" ht="20.45" customHeight="1" x14ac:dyDescent="0.2">
      <c r="A19" s="135"/>
      <c r="B19" s="158"/>
      <c r="C19" s="158"/>
      <c r="D19" s="112"/>
      <c r="E19" s="68">
        <v>851</v>
      </c>
      <c r="F19" s="37" t="s">
        <v>38</v>
      </c>
      <c r="G19" s="72" t="s">
        <v>99</v>
      </c>
      <c r="H19" s="32">
        <v>100000</v>
      </c>
      <c r="I19" s="32">
        <v>0</v>
      </c>
      <c r="J19" s="32">
        <v>0</v>
      </c>
      <c r="K19" s="32">
        <v>0</v>
      </c>
      <c r="L19" s="100"/>
    </row>
    <row r="20" spans="1:12" s="4" customFormat="1" ht="20.45" customHeight="1" x14ac:dyDescent="0.2">
      <c r="A20" s="136"/>
      <c r="B20" s="74"/>
      <c r="C20" s="74"/>
      <c r="D20" s="74"/>
      <c r="E20" s="68">
        <v>851</v>
      </c>
      <c r="F20" s="37" t="s">
        <v>128</v>
      </c>
      <c r="G20" s="72">
        <v>1710281570</v>
      </c>
      <c r="H20" s="32">
        <v>115000</v>
      </c>
      <c r="I20" s="32">
        <v>0</v>
      </c>
      <c r="J20" s="32">
        <v>0</v>
      </c>
      <c r="K20" s="32">
        <v>0</v>
      </c>
      <c r="L20" s="100"/>
    </row>
    <row r="21" spans="1:12" s="4" customFormat="1" ht="20.45" customHeight="1" x14ac:dyDescent="0.2">
      <c r="A21" s="134">
        <v>4</v>
      </c>
      <c r="B21" s="154" t="s">
        <v>42</v>
      </c>
      <c r="C21" s="154" t="s">
        <v>51</v>
      </c>
      <c r="D21" s="73" t="s">
        <v>11</v>
      </c>
      <c r="E21" s="70">
        <v>851</v>
      </c>
      <c r="F21" s="70" t="s">
        <v>12</v>
      </c>
      <c r="G21" s="70" t="s">
        <v>12</v>
      </c>
      <c r="H21" s="30">
        <f t="shared" ref="H21:I21" si="4">H23+H25+H22+H24</f>
        <v>6508334.7999999998</v>
      </c>
      <c r="I21" s="30">
        <f t="shared" si="4"/>
        <v>11847847.600000001</v>
      </c>
      <c r="J21" s="30">
        <v>11847847.300000001</v>
      </c>
      <c r="K21" s="30">
        <f>K23+K25+K22+K24</f>
        <v>11793408.300000001</v>
      </c>
      <c r="L21" s="100"/>
    </row>
    <row r="22" spans="1:12" s="4" customFormat="1" ht="20.45" customHeight="1" x14ac:dyDescent="0.2">
      <c r="A22" s="135"/>
      <c r="B22" s="158"/>
      <c r="C22" s="158"/>
      <c r="D22" s="104" t="s">
        <v>97</v>
      </c>
      <c r="E22" s="68">
        <v>851</v>
      </c>
      <c r="F22" s="37" t="s">
        <v>38</v>
      </c>
      <c r="G22" s="68">
        <v>1710357840</v>
      </c>
      <c r="H22" s="32">
        <v>0</v>
      </c>
      <c r="I22" s="32">
        <v>1162610</v>
      </c>
      <c r="J22" s="32">
        <v>1162610</v>
      </c>
      <c r="K22" s="32">
        <v>1162610</v>
      </c>
      <c r="L22" s="100"/>
    </row>
    <row r="23" spans="1:12" s="4" customFormat="1" ht="20.45" customHeight="1" x14ac:dyDescent="0.2">
      <c r="A23" s="135"/>
      <c r="B23" s="158"/>
      <c r="C23" s="158"/>
      <c r="D23" s="135"/>
      <c r="E23" s="68">
        <v>851</v>
      </c>
      <c r="F23" s="37" t="s">
        <v>38</v>
      </c>
      <c r="G23" s="72" t="s">
        <v>129</v>
      </c>
      <c r="H23" s="32">
        <v>0</v>
      </c>
      <c r="I23" s="32">
        <v>2531458.7000000002</v>
      </c>
      <c r="J23" s="32">
        <v>2531458.7000000002</v>
      </c>
      <c r="K23" s="32">
        <v>2531458.7000000002</v>
      </c>
      <c r="L23" s="100"/>
    </row>
    <row r="24" spans="1:12" s="4" customFormat="1" ht="24.75" customHeight="1" x14ac:dyDescent="0.2">
      <c r="A24" s="135"/>
      <c r="B24" s="158"/>
      <c r="C24" s="158"/>
      <c r="D24" s="135"/>
      <c r="E24" s="68">
        <v>851</v>
      </c>
      <c r="F24" s="37" t="s">
        <v>38</v>
      </c>
      <c r="G24" s="72" t="s">
        <v>59</v>
      </c>
      <c r="H24" s="32">
        <v>210000</v>
      </c>
      <c r="I24" s="32">
        <v>101008.5</v>
      </c>
      <c r="J24" s="32">
        <v>101008.5</v>
      </c>
      <c r="K24" s="32">
        <v>100808.3</v>
      </c>
      <c r="L24" s="100"/>
    </row>
    <row r="25" spans="1:12" s="4" customFormat="1" ht="29.25" customHeight="1" x14ac:dyDescent="0.2">
      <c r="A25" s="136"/>
      <c r="B25" s="158"/>
      <c r="C25" s="158"/>
      <c r="D25" s="135"/>
      <c r="E25" s="68">
        <v>851</v>
      </c>
      <c r="F25" s="37" t="s">
        <v>38</v>
      </c>
      <c r="G25" s="72" t="s">
        <v>58</v>
      </c>
      <c r="H25" s="32">
        <v>6298334.7999999998</v>
      </c>
      <c r="I25" s="32">
        <v>8052770.4000000004</v>
      </c>
      <c r="J25" s="32">
        <v>8052770.4000000004</v>
      </c>
      <c r="K25" s="32">
        <v>7998531.2999999998</v>
      </c>
      <c r="L25" s="100"/>
    </row>
    <row r="26" spans="1:12" s="4" customFormat="1" ht="28.5" customHeight="1" x14ac:dyDescent="0.2">
      <c r="A26" s="134">
        <v>5</v>
      </c>
      <c r="B26" s="154" t="s">
        <v>117</v>
      </c>
      <c r="C26" s="154" t="s">
        <v>70</v>
      </c>
      <c r="D26" s="75" t="s">
        <v>11</v>
      </c>
      <c r="E26" s="70">
        <v>851</v>
      </c>
      <c r="F26" s="76" t="s">
        <v>12</v>
      </c>
      <c r="G26" s="77" t="s">
        <v>12</v>
      </c>
      <c r="H26" s="30">
        <f>H27</f>
        <v>213135.8</v>
      </c>
      <c r="I26" s="30">
        <f t="shared" ref="I26:K26" si="5">I27</f>
        <v>226463.4</v>
      </c>
      <c r="J26" s="30">
        <f t="shared" si="5"/>
        <v>226463.4</v>
      </c>
      <c r="K26" s="30">
        <f t="shared" si="5"/>
        <v>216503</v>
      </c>
      <c r="L26" s="100"/>
    </row>
    <row r="27" spans="1:12" s="4" customFormat="1" ht="28.5" customHeight="1" x14ac:dyDescent="0.2">
      <c r="A27" s="136"/>
      <c r="B27" s="155"/>
      <c r="C27" s="155"/>
      <c r="D27" s="14" t="s">
        <v>97</v>
      </c>
      <c r="E27" s="68">
        <v>851</v>
      </c>
      <c r="F27" s="37" t="s">
        <v>38</v>
      </c>
      <c r="G27" s="72" t="s">
        <v>60</v>
      </c>
      <c r="H27" s="32">
        <v>213135.8</v>
      </c>
      <c r="I27" s="32">
        <v>226463.4</v>
      </c>
      <c r="J27" s="32">
        <v>226463.4</v>
      </c>
      <c r="K27" s="32">
        <v>216503</v>
      </c>
      <c r="L27" s="100"/>
    </row>
    <row r="28" spans="1:12" s="4" customFormat="1" ht="24.75" customHeight="1" x14ac:dyDescent="0.2">
      <c r="A28" s="134">
        <v>6</v>
      </c>
      <c r="B28" s="154" t="s">
        <v>114</v>
      </c>
      <c r="C28" s="154" t="s">
        <v>91</v>
      </c>
      <c r="D28" s="75" t="s">
        <v>11</v>
      </c>
      <c r="E28" s="70">
        <v>851</v>
      </c>
      <c r="F28" s="70" t="s">
        <v>12</v>
      </c>
      <c r="G28" s="70" t="s">
        <v>12</v>
      </c>
      <c r="H28" s="30">
        <f>H29</f>
        <v>0</v>
      </c>
      <c r="I28" s="30">
        <f t="shared" ref="I28:K28" si="6">I29</f>
        <v>0</v>
      </c>
      <c r="J28" s="30">
        <f t="shared" si="6"/>
        <v>0</v>
      </c>
      <c r="K28" s="30">
        <f t="shared" si="6"/>
        <v>0</v>
      </c>
      <c r="L28" s="100"/>
    </row>
    <row r="29" spans="1:12" s="4" customFormat="1" ht="21.75" customHeight="1" x14ac:dyDescent="0.2">
      <c r="A29" s="136"/>
      <c r="B29" s="155"/>
      <c r="C29" s="155"/>
      <c r="D29" s="14" t="s">
        <v>97</v>
      </c>
      <c r="E29" s="68">
        <v>851</v>
      </c>
      <c r="F29" s="37" t="s">
        <v>38</v>
      </c>
      <c r="G29" s="72" t="s">
        <v>90</v>
      </c>
      <c r="H29" s="32">
        <v>0</v>
      </c>
      <c r="I29" s="32">
        <v>0</v>
      </c>
      <c r="J29" s="32">
        <v>0</v>
      </c>
      <c r="K29" s="32">
        <v>0</v>
      </c>
      <c r="L29" s="100"/>
    </row>
    <row r="30" spans="1:12" s="4" customFormat="1" ht="22.5" customHeight="1" x14ac:dyDescent="0.2">
      <c r="A30" s="134">
        <v>7</v>
      </c>
      <c r="B30" s="154" t="s">
        <v>71</v>
      </c>
      <c r="C30" s="154" t="s">
        <v>111</v>
      </c>
      <c r="D30" s="73" t="s">
        <v>11</v>
      </c>
      <c r="E30" s="70">
        <v>851</v>
      </c>
      <c r="F30" s="70" t="s">
        <v>12</v>
      </c>
      <c r="G30" s="70" t="s">
        <v>12</v>
      </c>
      <c r="H30" s="30">
        <f>SUM(H31:H35)</f>
        <v>5073855.0999999996</v>
      </c>
      <c r="I30" s="30">
        <f>SUM(I31:I35)</f>
        <v>5379215.7999999998</v>
      </c>
      <c r="J30" s="30">
        <f>SUM(J31:J35)</f>
        <v>5379215.7999999998</v>
      </c>
      <c r="K30" s="30">
        <f>SUM(K31:K35)</f>
        <v>5379215.7999999998</v>
      </c>
      <c r="L30" s="100"/>
    </row>
    <row r="31" spans="1:12" s="4" customFormat="1" ht="21.75" customHeight="1" x14ac:dyDescent="0.2">
      <c r="A31" s="135"/>
      <c r="B31" s="158"/>
      <c r="C31" s="158"/>
      <c r="D31" s="154" t="s">
        <v>97</v>
      </c>
      <c r="E31" s="68">
        <v>851</v>
      </c>
      <c r="F31" s="37" t="s">
        <v>38</v>
      </c>
      <c r="G31" s="72" t="s">
        <v>130</v>
      </c>
      <c r="H31" s="32">
        <v>0</v>
      </c>
      <c r="I31" s="32">
        <v>408753.4</v>
      </c>
      <c r="J31" s="32">
        <v>408753.4</v>
      </c>
      <c r="K31" s="32">
        <v>408753.4</v>
      </c>
      <c r="L31" s="100"/>
    </row>
    <row r="32" spans="1:12" s="4" customFormat="1" ht="21.75" customHeight="1" x14ac:dyDescent="0.2">
      <c r="A32" s="135"/>
      <c r="B32" s="158"/>
      <c r="C32" s="158"/>
      <c r="D32" s="158"/>
      <c r="E32" s="68">
        <v>851</v>
      </c>
      <c r="F32" s="37" t="s">
        <v>38</v>
      </c>
      <c r="G32" s="72" t="s">
        <v>131</v>
      </c>
      <c r="H32" s="32">
        <v>1525933.5</v>
      </c>
      <c r="I32" s="32">
        <v>1525933.5</v>
      </c>
      <c r="J32" s="32">
        <v>1525933.5</v>
      </c>
      <c r="K32" s="32">
        <v>1525933.5</v>
      </c>
      <c r="L32" s="100"/>
    </row>
    <row r="33" spans="1:14" s="4" customFormat="1" ht="21.75" customHeight="1" x14ac:dyDescent="0.2">
      <c r="A33" s="135"/>
      <c r="B33" s="158"/>
      <c r="C33" s="158"/>
      <c r="D33" s="158"/>
      <c r="E33" s="68">
        <v>851</v>
      </c>
      <c r="F33" s="37" t="s">
        <v>38</v>
      </c>
      <c r="G33" s="72" t="s">
        <v>132</v>
      </c>
      <c r="H33" s="32">
        <v>295097.59999999998</v>
      </c>
      <c r="I33" s="32">
        <v>295097.59999999998</v>
      </c>
      <c r="J33" s="32">
        <v>295097.59999999998</v>
      </c>
      <c r="K33" s="32">
        <v>295097.59999999998</v>
      </c>
      <c r="L33" s="100"/>
      <c r="N33" s="78"/>
    </row>
    <row r="34" spans="1:14" s="4" customFormat="1" ht="21.75" customHeight="1" x14ac:dyDescent="0.2">
      <c r="A34" s="135"/>
      <c r="B34" s="158"/>
      <c r="C34" s="158"/>
      <c r="D34" s="158"/>
      <c r="E34" s="68">
        <v>851</v>
      </c>
      <c r="F34" s="37" t="s">
        <v>38</v>
      </c>
      <c r="G34" s="72" t="s">
        <v>133</v>
      </c>
      <c r="H34" s="32">
        <v>1159037.8999999999</v>
      </c>
      <c r="I34" s="32">
        <v>1159037.8999999999</v>
      </c>
      <c r="J34" s="32">
        <v>1159037.8999999999</v>
      </c>
      <c r="K34" s="32">
        <v>1159037.8999999999</v>
      </c>
      <c r="L34" s="100"/>
    </row>
    <row r="35" spans="1:14" s="4" customFormat="1" ht="21.75" customHeight="1" x14ac:dyDescent="0.2">
      <c r="A35" s="135"/>
      <c r="B35" s="158"/>
      <c r="C35" s="155"/>
      <c r="D35" s="158"/>
      <c r="E35" s="68">
        <v>851</v>
      </c>
      <c r="F35" s="37" t="s">
        <v>38</v>
      </c>
      <c r="G35" s="72" t="s">
        <v>113</v>
      </c>
      <c r="H35" s="32">
        <v>2093786.1</v>
      </c>
      <c r="I35" s="32">
        <v>1990393.4</v>
      </c>
      <c r="J35" s="32">
        <v>1990393.4</v>
      </c>
      <c r="K35" s="32">
        <v>1990393.4</v>
      </c>
      <c r="L35" s="100"/>
    </row>
    <row r="36" spans="1:14" ht="23.25" customHeight="1" x14ac:dyDescent="0.2">
      <c r="A36" s="145">
        <v>8</v>
      </c>
      <c r="B36" s="167" t="s">
        <v>71</v>
      </c>
      <c r="C36" s="167" t="s">
        <v>92</v>
      </c>
      <c r="D36" s="8" t="s">
        <v>11</v>
      </c>
      <c r="E36" s="16">
        <v>851</v>
      </c>
      <c r="F36" s="16" t="s">
        <v>12</v>
      </c>
      <c r="G36" s="16" t="s">
        <v>12</v>
      </c>
      <c r="H36" s="30">
        <f>H37</f>
        <v>134935.4</v>
      </c>
      <c r="I36" s="30">
        <f t="shared" ref="I36:K36" si="7">I37</f>
        <v>0</v>
      </c>
      <c r="J36" s="30">
        <f>J37</f>
        <v>0</v>
      </c>
      <c r="K36" s="30">
        <f t="shared" si="7"/>
        <v>0</v>
      </c>
      <c r="L36" s="100"/>
    </row>
    <row r="37" spans="1:14" ht="21" customHeight="1" x14ac:dyDescent="0.2">
      <c r="A37" s="145"/>
      <c r="B37" s="168"/>
      <c r="C37" s="168"/>
      <c r="D37" s="24" t="s">
        <v>97</v>
      </c>
      <c r="E37" s="9">
        <v>851</v>
      </c>
      <c r="F37" s="18" t="s">
        <v>38</v>
      </c>
      <c r="G37" s="19" t="s">
        <v>100</v>
      </c>
      <c r="H37" s="32">
        <v>134935.4</v>
      </c>
      <c r="I37" s="32">
        <v>0</v>
      </c>
      <c r="J37" s="32">
        <v>0</v>
      </c>
      <c r="K37" s="32">
        <v>0</v>
      </c>
      <c r="L37" s="100"/>
    </row>
    <row r="38" spans="1:14" ht="27.75" customHeight="1" x14ac:dyDescent="0.2">
      <c r="A38" s="161">
        <v>10</v>
      </c>
      <c r="B38" s="170" t="s">
        <v>43</v>
      </c>
      <c r="C38" s="173" t="s">
        <v>84</v>
      </c>
      <c r="D38" s="53" t="s">
        <v>11</v>
      </c>
      <c r="E38" s="54" t="s">
        <v>12</v>
      </c>
      <c r="F38" s="54" t="s">
        <v>12</v>
      </c>
      <c r="G38" s="54" t="s">
        <v>12</v>
      </c>
      <c r="H38" s="51">
        <f>H39+H40</f>
        <v>778081.3</v>
      </c>
      <c r="I38" s="51">
        <f>I39+I40</f>
        <v>761968.6</v>
      </c>
      <c r="J38" s="51">
        <f>J39+J40</f>
        <v>761968.6</v>
      </c>
      <c r="K38" s="51">
        <f>K39+K40</f>
        <v>759225.67</v>
      </c>
      <c r="L38" s="101"/>
    </row>
    <row r="39" spans="1:14" ht="23.25" customHeight="1" x14ac:dyDescent="0.2">
      <c r="A39" s="169"/>
      <c r="B39" s="171"/>
      <c r="C39" s="174"/>
      <c r="D39" s="55" t="s">
        <v>97</v>
      </c>
      <c r="E39" s="54" t="s">
        <v>98</v>
      </c>
      <c r="F39" s="54" t="s">
        <v>12</v>
      </c>
      <c r="G39" s="54" t="s">
        <v>12</v>
      </c>
      <c r="H39" s="52">
        <f>H42+H43+H45+H48+H50</f>
        <v>774081.3</v>
      </c>
      <c r="I39" s="52">
        <f>I42+I43+I45+I48+I50</f>
        <v>755168.6</v>
      </c>
      <c r="J39" s="52">
        <f>J42+J43+J45+J48+J50</f>
        <v>755168.6</v>
      </c>
      <c r="K39" s="52">
        <f>K42+K43+K45+K48+K50</f>
        <v>753359.61</v>
      </c>
      <c r="L39" s="101"/>
    </row>
    <row r="40" spans="1:14" ht="23.25" customHeight="1" x14ac:dyDescent="0.2">
      <c r="A40" s="162"/>
      <c r="B40" s="172"/>
      <c r="C40" s="175"/>
      <c r="D40" s="109" t="s">
        <v>44</v>
      </c>
      <c r="E40" s="54" t="s">
        <v>53</v>
      </c>
      <c r="F40" s="54" t="s">
        <v>12</v>
      </c>
      <c r="G40" s="54" t="s">
        <v>12</v>
      </c>
      <c r="H40" s="49">
        <f>H44</f>
        <v>4000</v>
      </c>
      <c r="I40" s="49">
        <f>I44</f>
        <v>6800</v>
      </c>
      <c r="J40" s="49">
        <f>J44</f>
        <v>6800</v>
      </c>
      <c r="K40" s="49">
        <f t="shared" ref="K40" si="8">K44</f>
        <v>5866.06</v>
      </c>
      <c r="L40" s="101"/>
    </row>
    <row r="41" spans="1:14" ht="24" customHeight="1" x14ac:dyDescent="0.2">
      <c r="A41" s="178">
        <v>11</v>
      </c>
      <c r="B41" s="181" t="s">
        <v>45</v>
      </c>
      <c r="C41" s="173" t="s">
        <v>83</v>
      </c>
      <c r="D41" s="56" t="s">
        <v>11</v>
      </c>
      <c r="E41" s="54" t="s">
        <v>12</v>
      </c>
      <c r="F41" s="54" t="s">
        <v>12</v>
      </c>
      <c r="G41" s="54" t="s">
        <v>12</v>
      </c>
      <c r="H41" s="50">
        <f>SUM(H42:H44)</f>
        <v>406854</v>
      </c>
      <c r="I41" s="50">
        <f>I42+I43+I44</f>
        <v>454772.2</v>
      </c>
      <c r="J41" s="50">
        <f>SUM(J42:J44)</f>
        <v>454772.2</v>
      </c>
      <c r="K41" s="50">
        <f t="shared" ref="K41" si="9">SUM(K42:K44)</f>
        <v>453272.14</v>
      </c>
      <c r="L41" s="101"/>
    </row>
    <row r="42" spans="1:14" ht="18" customHeight="1" x14ac:dyDescent="0.2">
      <c r="A42" s="179"/>
      <c r="B42" s="182"/>
      <c r="C42" s="174"/>
      <c r="D42" s="159" t="s">
        <v>97</v>
      </c>
      <c r="E42" s="54" t="s">
        <v>98</v>
      </c>
      <c r="F42" s="116" t="s">
        <v>47</v>
      </c>
      <c r="G42" s="117" t="s">
        <v>76</v>
      </c>
      <c r="H42" s="48">
        <v>398000</v>
      </c>
      <c r="I42" s="48">
        <v>443118.2</v>
      </c>
      <c r="J42" s="48">
        <v>443118.2</v>
      </c>
      <c r="K42" s="48">
        <v>443118.18</v>
      </c>
      <c r="L42" s="101"/>
    </row>
    <row r="43" spans="1:14" ht="23.25" customHeight="1" x14ac:dyDescent="0.2">
      <c r="A43" s="179"/>
      <c r="B43" s="182"/>
      <c r="C43" s="174"/>
      <c r="D43" s="160"/>
      <c r="E43" s="54" t="s">
        <v>98</v>
      </c>
      <c r="F43" s="116" t="s">
        <v>54</v>
      </c>
      <c r="G43" s="117" t="s">
        <v>77</v>
      </c>
      <c r="H43" s="48">
        <v>4854</v>
      </c>
      <c r="I43" s="48">
        <v>4854</v>
      </c>
      <c r="J43" s="48">
        <v>4854</v>
      </c>
      <c r="K43" s="48">
        <v>4287.8999999999996</v>
      </c>
      <c r="L43" s="101"/>
    </row>
    <row r="44" spans="1:14" ht="19.5" customHeight="1" x14ac:dyDescent="0.2">
      <c r="A44" s="180"/>
      <c r="B44" s="183"/>
      <c r="C44" s="175"/>
      <c r="D44" s="57" t="s">
        <v>44</v>
      </c>
      <c r="E44" s="54">
        <v>871</v>
      </c>
      <c r="F44" s="116" t="s">
        <v>54</v>
      </c>
      <c r="G44" s="117" t="s">
        <v>78</v>
      </c>
      <c r="H44" s="49">
        <v>4000</v>
      </c>
      <c r="I44" s="49">
        <v>6800</v>
      </c>
      <c r="J44" s="49">
        <v>6800</v>
      </c>
      <c r="K44" s="48">
        <v>5866.06</v>
      </c>
      <c r="L44" s="101"/>
    </row>
    <row r="45" spans="1:14" ht="19.5" customHeight="1" x14ac:dyDescent="0.2">
      <c r="A45" s="161">
        <v>12</v>
      </c>
      <c r="B45" s="181" t="s">
        <v>46</v>
      </c>
      <c r="C45" s="181" t="s">
        <v>82</v>
      </c>
      <c r="D45" s="56" t="s">
        <v>11</v>
      </c>
      <c r="E45" s="58" t="s">
        <v>98</v>
      </c>
      <c r="F45" s="116" t="s">
        <v>12</v>
      </c>
      <c r="G45" s="117" t="s">
        <v>12</v>
      </c>
      <c r="H45" s="50">
        <f>H46+H47</f>
        <v>70990.2</v>
      </c>
      <c r="I45" s="50">
        <f>I46+I47</f>
        <v>72610.5</v>
      </c>
      <c r="J45" s="50">
        <f t="shared" ref="J45:K45" si="10">J46+J47</f>
        <v>72610.5</v>
      </c>
      <c r="K45" s="50">
        <f t="shared" si="10"/>
        <v>72000.91</v>
      </c>
      <c r="L45" s="101"/>
    </row>
    <row r="46" spans="1:14" ht="18" customHeight="1" x14ac:dyDescent="0.2">
      <c r="A46" s="169"/>
      <c r="B46" s="182"/>
      <c r="C46" s="182"/>
      <c r="D46" s="55" t="s">
        <v>97</v>
      </c>
      <c r="E46" s="54" t="s">
        <v>98</v>
      </c>
      <c r="F46" s="116" t="s">
        <v>47</v>
      </c>
      <c r="G46" s="117" t="s">
        <v>140</v>
      </c>
      <c r="H46" s="48">
        <v>0</v>
      </c>
      <c r="I46" s="48">
        <v>29893</v>
      </c>
      <c r="J46" s="48">
        <v>29893</v>
      </c>
      <c r="K46" s="48">
        <v>29893</v>
      </c>
      <c r="L46" s="101"/>
    </row>
    <row r="47" spans="1:14" ht="21.75" customHeight="1" x14ac:dyDescent="0.2">
      <c r="A47" s="162"/>
      <c r="B47" s="183"/>
      <c r="C47" s="183"/>
      <c r="D47" s="59" t="s">
        <v>97</v>
      </c>
      <c r="E47" s="54" t="s">
        <v>98</v>
      </c>
      <c r="F47" s="116" t="s">
        <v>47</v>
      </c>
      <c r="G47" s="117" t="s">
        <v>79</v>
      </c>
      <c r="H47" s="48">
        <v>70990.2</v>
      </c>
      <c r="I47" s="48">
        <v>42717.5</v>
      </c>
      <c r="J47" s="48">
        <v>42717.5</v>
      </c>
      <c r="K47" s="48">
        <v>42107.91</v>
      </c>
      <c r="L47" s="101"/>
    </row>
    <row r="48" spans="1:14" ht="33.75" customHeight="1" x14ac:dyDescent="0.2">
      <c r="A48" s="161">
        <v>13</v>
      </c>
      <c r="B48" s="163" t="s">
        <v>55</v>
      </c>
      <c r="C48" s="165" t="s">
        <v>81</v>
      </c>
      <c r="D48" s="60" t="s">
        <v>11</v>
      </c>
      <c r="E48" s="61" t="s">
        <v>98</v>
      </c>
      <c r="F48" s="116" t="s">
        <v>12</v>
      </c>
      <c r="G48" s="60" t="s">
        <v>12</v>
      </c>
      <c r="H48" s="47">
        <f>H49</f>
        <v>45355.8</v>
      </c>
      <c r="I48" s="47">
        <f>I49</f>
        <v>51977.8</v>
      </c>
      <c r="J48" s="47">
        <f t="shared" ref="J48" si="11">J49</f>
        <v>51977.8</v>
      </c>
      <c r="K48" s="50">
        <f>K49</f>
        <v>51524.27</v>
      </c>
      <c r="L48" s="101"/>
    </row>
    <row r="49" spans="1:11" ht="34.5" customHeight="1" x14ac:dyDescent="0.2">
      <c r="A49" s="162"/>
      <c r="B49" s="164"/>
      <c r="C49" s="166"/>
      <c r="D49" s="62" t="s">
        <v>97</v>
      </c>
      <c r="E49" s="63" t="s">
        <v>98</v>
      </c>
      <c r="F49" s="116" t="s">
        <v>47</v>
      </c>
      <c r="G49" s="54" t="s">
        <v>56</v>
      </c>
      <c r="H49" s="64">
        <v>45355.8</v>
      </c>
      <c r="I49" s="49">
        <v>51977.8</v>
      </c>
      <c r="J49" s="49">
        <v>51977.8</v>
      </c>
      <c r="K49" s="49">
        <v>51524.27</v>
      </c>
    </row>
    <row r="50" spans="1:11" ht="15.75" customHeight="1" x14ac:dyDescent="0.2">
      <c r="A50" s="176">
        <v>14</v>
      </c>
      <c r="B50" s="163" t="s">
        <v>62</v>
      </c>
      <c r="C50" s="163" t="s">
        <v>85</v>
      </c>
      <c r="D50" s="65" t="s">
        <v>11</v>
      </c>
      <c r="E50" s="61" t="s">
        <v>98</v>
      </c>
      <c r="F50" s="116" t="s">
        <v>12</v>
      </c>
      <c r="G50" s="61" t="s">
        <v>12</v>
      </c>
      <c r="H50" s="47">
        <f>H51+H52</f>
        <v>254881.3</v>
      </c>
      <c r="I50" s="47">
        <f>I51+I52</f>
        <v>182608.1</v>
      </c>
      <c r="J50" s="47">
        <f>J51+J52</f>
        <v>182608.1</v>
      </c>
      <c r="K50" s="47">
        <f>K51+K52</f>
        <v>182428.34999999998</v>
      </c>
    </row>
    <row r="51" spans="1:11" ht="24" customHeight="1" x14ac:dyDescent="0.2">
      <c r="A51" s="176"/>
      <c r="B51" s="177"/>
      <c r="C51" s="177"/>
      <c r="D51" s="66" t="s">
        <v>97</v>
      </c>
      <c r="E51" s="54" t="s">
        <v>98</v>
      </c>
      <c r="F51" s="116" t="s">
        <v>54</v>
      </c>
      <c r="G51" s="54" t="s">
        <v>80</v>
      </c>
      <c r="H51" s="49">
        <v>254491.3</v>
      </c>
      <c r="I51" s="49">
        <v>182218.1</v>
      </c>
      <c r="J51" s="49">
        <v>182218.1</v>
      </c>
      <c r="K51" s="49">
        <v>182218.05</v>
      </c>
    </row>
    <row r="52" spans="1:11" ht="26.25" customHeight="1" x14ac:dyDescent="0.2">
      <c r="A52" s="176"/>
      <c r="B52" s="164"/>
      <c r="C52" s="164"/>
      <c r="D52" s="66" t="s">
        <v>97</v>
      </c>
      <c r="E52" s="54" t="s">
        <v>98</v>
      </c>
      <c r="F52" s="116" t="s">
        <v>54</v>
      </c>
      <c r="G52" s="54" t="s">
        <v>116</v>
      </c>
      <c r="H52" s="49">
        <v>390</v>
      </c>
      <c r="I52" s="49">
        <v>390</v>
      </c>
      <c r="J52" s="49">
        <v>390</v>
      </c>
      <c r="K52" s="49">
        <v>210.3</v>
      </c>
    </row>
  </sheetData>
  <mergeCells count="55">
    <mergeCell ref="A50:A52"/>
    <mergeCell ref="B50:B52"/>
    <mergeCell ref="C50:C52"/>
    <mergeCell ref="A41:A44"/>
    <mergeCell ref="B41:B44"/>
    <mergeCell ref="C41:C44"/>
    <mergeCell ref="A45:A47"/>
    <mergeCell ref="B45:B47"/>
    <mergeCell ref="C45:C47"/>
    <mergeCell ref="A30:A35"/>
    <mergeCell ref="B30:B35"/>
    <mergeCell ref="C30:C35"/>
    <mergeCell ref="D42:D43"/>
    <mergeCell ref="A48:A49"/>
    <mergeCell ref="B48:B49"/>
    <mergeCell ref="C48:C49"/>
    <mergeCell ref="D31:D35"/>
    <mergeCell ref="A36:A37"/>
    <mergeCell ref="B36:B37"/>
    <mergeCell ref="C36:C37"/>
    <mergeCell ref="A38:A40"/>
    <mergeCell ref="B38:B40"/>
    <mergeCell ref="C38:C40"/>
    <mergeCell ref="D23:D25"/>
    <mergeCell ref="A17:A20"/>
    <mergeCell ref="A28:A29"/>
    <mergeCell ref="B28:B29"/>
    <mergeCell ref="C28:C29"/>
    <mergeCell ref="A26:A27"/>
    <mergeCell ref="B26:B27"/>
    <mergeCell ref="C26:C27"/>
    <mergeCell ref="A21:A25"/>
    <mergeCell ref="B21:B25"/>
    <mergeCell ref="C21:C25"/>
    <mergeCell ref="A15:A16"/>
    <mergeCell ref="B15:B16"/>
    <mergeCell ref="C15:C16"/>
    <mergeCell ref="B17:B19"/>
    <mergeCell ref="C17:C19"/>
    <mergeCell ref="A10:A12"/>
    <mergeCell ref="B10:B12"/>
    <mergeCell ref="C10:C12"/>
    <mergeCell ref="A13:A14"/>
    <mergeCell ref="A2:K2"/>
    <mergeCell ref="A3:K3"/>
    <mergeCell ref="A4:K4"/>
    <mergeCell ref="A5:K5"/>
    <mergeCell ref="A7:A8"/>
    <mergeCell ref="B7:B8"/>
    <mergeCell ref="C7:C8"/>
    <mergeCell ref="D7:D8"/>
    <mergeCell ref="E7:G7"/>
    <mergeCell ref="H7:K7"/>
    <mergeCell ref="B13:B14"/>
    <mergeCell ref="C13:C14"/>
  </mergeCells>
  <printOptions horizontalCentered="1"/>
  <pageMargins left="0.11811023622047245" right="0.11811023622047245" top="0.39370078740157483" bottom="0.15748031496062992" header="0.11811023622047245" footer="0.11811023622047245"/>
  <pageSetup paperSize="9" scale="6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0"/>
  <sheetViews>
    <sheetView topLeftCell="A16" zoomScaleNormal="100" workbookViewId="0">
      <selection activeCell="H14" sqref="H14"/>
    </sheetView>
  </sheetViews>
  <sheetFormatPr defaultColWidth="9.140625" defaultRowHeight="15" x14ac:dyDescent="0.25"/>
  <cols>
    <col min="1" max="1" width="7.5703125" style="82" customWidth="1"/>
    <col min="2" max="2" width="13.85546875" style="82" customWidth="1"/>
    <col min="3" max="3" width="28.5703125" style="82" customWidth="1"/>
    <col min="4" max="4" width="23.28515625" style="82" customWidth="1"/>
    <col min="5" max="5" width="14.7109375" style="89" customWidth="1"/>
    <col min="6" max="6" width="17.7109375" style="89" customWidth="1"/>
    <col min="7" max="7" width="17.42578125" style="82" customWidth="1"/>
    <col min="8" max="8" width="13.42578125" style="82" customWidth="1"/>
    <col min="9" max="9" width="14.140625" style="82" customWidth="1"/>
    <col min="10" max="16384" width="9.140625" style="82"/>
  </cols>
  <sheetData>
    <row r="1" spans="1:9" x14ac:dyDescent="0.25">
      <c r="A1" s="114"/>
      <c r="B1" s="97"/>
      <c r="C1" s="97"/>
      <c r="D1" s="97"/>
      <c r="E1" s="98"/>
      <c r="F1" s="115" t="s">
        <v>142</v>
      </c>
    </row>
    <row r="2" spans="1:9" x14ac:dyDescent="0.25">
      <c r="A2" s="190" t="s">
        <v>143</v>
      </c>
      <c r="B2" s="190"/>
      <c r="C2" s="190"/>
      <c r="D2" s="190"/>
      <c r="E2" s="190"/>
      <c r="F2" s="190"/>
    </row>
    <row r="3" spans="1:9" x14ac:dyDescent="0.25">
      <c r="A3" s="190" t="s">
        <v>144</v>
      </c>
      <c r="B3" s="190"/>
      <c r="C3" s="190"/>
      <c r="D3" s="190"/>
      <c r="E3" s="190"/>
      <c r="F3" s="190"/>
    </row>
    <row r="4" spans="1:9" x14ac:dyDescent="0.25">
      <c r="A4" s="190" t="s">
        <v>145</v>
      </c>
      <c r="B4" s="190"/>
      <c r="C4" s="190"/>
      <c r="D4" s="190"/>
      <c r="E4" s="190"/>
      <c r="F4" s="190"/>
    </row>
    <row r="5" spans="1:9" x14ac:dyDescent="0.25">
      <c r="A5" s="191" t="s">
        <v>118</v>
      </c>
      <c r="B5" s="191"/>
      <c r="C5" s="191"/>
      <c r="D5" s="191"/>
      <c r="E5" s="191"/>
      <c r="F5" s="191"/>
    </row>
    <row r="6" spans="1:9" x14ac:dyDescent="0.25">
      <c r="A6" s="105"/>
      <c r="B6" s="97"/>
      <c r="C6" s="97"/>
      <c r="D6" s="97"/>
      <c r="E6" s="98"/>
      <c r="F6" s="98"/>
    </row>
    <row r="7" spans="1:9" ht="68.25" customHeight="1" x14ac:dyDescent="0.25">
      <c r="A7" s="103" t="s">
        <v>146</v>
      </c>
      <c r="B7" s="103" t="s">
        <v>147</v>
      </c>
      <c r="C7" s="103" t="s">
        <v>112</v>
      </c>
      <c r="D7" s="103" t="s">
        <v>148</v>
      </c>
      <c r="E7" s="102" t="s">
        <v>149</v>
      </c>
      <c r="F7" s="102" t="s">
        <v>150</v>
      </c>
    </row>
    <row r="8" spans="1:9" x14ac:dyDescent="0.25">
      <c r="A8" s="93"/>
      <c r="B8" s="93">
        <v>2</v>
      </c>
      <c r="C8" s="93">
        <v>3</v>
      </c>
      <c r="D8" s="93">
        <v>5</v>
      </c>
      <c r="E8" s="92">
        <v>6</v>
      </c>
      <c r="F8" s="92">
        <v>7</v>
      </c>
    </row>
    <row r="9" spans="1:9" ht="19.5" customHeight="1" x14ac:dyDescent="0.25">
      <c r="A9" s="95"/>
      <c r="B9" s="192" t="s">
        <v>10</v>
      </c>
      <c r="C9" s="192" t="s">
        <v>69</v>
      </c>
      <c r="D9" s="83" t="s">
        <v>151</v>
      </c>
      <c r="E9" s="84">
        <f>E12+E36</f>
        <v>19129788.100000001</v>
      </c>
      <c r="F9" s="84">
        <f>F12+F36</f>
        <v>18957363.300000001</v>
      </c>
    </row>
    <row r="10" spans="1:9" ht="22.5" customHeight="1" x14ac:dyDescent="0.25">
      <c r="A10" s="96"/>
      <c r="B10" s="193"/>
      <c r="C10" s="193"/>
      <c r="D10" s="83" t="s">
        <v>152</v>
      </c>
      <c r="E10" s="84">
        <f>E13+E37</f>
        <v>5158964.8000000007</v>
      </c>
      <c r="F10" s="84">
        <f>F13+F37</f>
        <v>5158964.8000000007</v>
      </c>
    </row>
    <row r="11" spans="1:9" ht="27" customHeight="1" x14ac:dyDescent="0.25">
      <c r="A11" s="96"/>
      <c r="B11" s="193"/>
      <c r="C11" s="193"/>
      <c r="D11" s="85" t="s">
        <v>153</v>
      </c>
      <c r="E11" s="86">
        <v>0</v>
      </c>
      <c r="F11" s="86">
        <v>0</v>
      </c>
    </row>
    <row r="12" spans="1:9" ht="16.149999999999999" customHeight="1" x14ac:dyDescent="0.25">
      <c r="A12" s="141">
        <v>1</v>
      </c>
      <c r="B12" s="192" t="s">
        <v>14</v>
      </c>
      <c r="C12" s="192" t="s">
        <v>41</v>
      </c>
      <c r="D12" s="85" t="s">
        <v>151</v>
      </c>
      <c r="E12" s="87">
        <f>E15+E18+E21+E24+E30+E33+E27</f>
        <v>18367819.5</v>
      </c>
      <c r="F12" s="87">
        <f>F15+F18+F21+F24+F30</f>
        <v>18198137.600000001</v>
      </c>
      <c r="G12" s="88"/>
      <c r="H12" s="88"/>
      <c r="I12" s="88"/>
    </row>
    <row r="13" spans="1:9" ht="21.6" customHeight="1" x14ac:dyDescent="0.25">
      <c r="A13" s="187"/>
      <c r="B13" s="193"/>
      <c r="C13" s="193"/>
      <c r="D13" s="85" t="s">
        <v>152</v>
      </c>
      <c r="E13" s="87">
        <f>E16+E22+E19+E25+E31+E28+E34</f>
        <v>5158964.8000000007</v>
      </c>
      <c r="F13" s="87">
        <f>F16+F22+F19+F25+F31+F28</f>
        <v>5158964.8000000007</v>
      </c>
      <c r="H13" s="88"/>
      <c r="I13" s="88"/>
    </row>
    <row r="14" spans="1:9" ht="29.25" customHeight="1" x14ac:dyDescent="0.25">
      <c r="A14" s="188"/>
      <c r="B14" s="194"/>
      <c r="C14" s="194"/>
      <c r="D14" s="85" t="s">
        <v>153</v>
      </c>
      <c r="E14" s="87"/>
      <c r="F14" s="87"/>
      <c r="H14" s="88"/>
      <c r="I14" s="88"/>
    </row>
    <row r="15" spans="1:9" ht="27.75" customHeight="1" x14ac:dyDescent="0.25">
      <c r="A15" s="141">
        <v>2</v>
      </c>
      <c r="B15" s="167" t="s">
        <v>154</v>
      </c>
      <c r="C15" s="167" t="s">
        <v>155</v>
      </c>
      <c r="D15" s="85" t="s">
        <v>151</v>
      </c>
      <c r="E15" s="113">
        <v>557590.30000000005</v>
      </c>
      <c r="F15" s="113">
        <v>452349.1</v>
      </c>
    </row>
    <row r="16" spans="1:9" ht="26.25" customHeight="1" x14ac:dyDescent="0.25">
      <c r="A16" s="187"/>
      <c r="B16" s="189"/>
      <c r="C16" s="189"/>
      <c r="D16" s="85" t="s">
        <v>152</v>
      </c>
      <c r="E16" s="113">
        <v>0</v>
      </c>
      <c r="F16" s="113">
        <v>0</v>
      </c>
    </row>
    <row r="17" spans="1:6" ht="26.25" customHeight="1" x14ac:dyDescent="0.25">
      <c r="A17" s="188"/>
      <c r="B17" s="168"/>
      <c r="C17" s="168"/>
      <c r="D17" s="85" t="s">
        <v>153</v>
      </c>
      <c r="E17" s="113">
        <v>0</v>
      </c>
      <c r="F17" s="113">
        <v>0</v>
      </c>
    </row>
    <row r="18" spans="1:6" ht="21.6" customHeight="1" x14ac:dyDescent="0.25">
      <c r="A18" s="141">
        <v>3</v>
      </c>
      <c r="B18" s="167" t="s">
        <v>46</v>
      </c>
      <c r="C18" s="167" t="s">
        <v>50</v>
      </c>
      <c r="D18" s="85" t="s">
        <v>151</v>
      </c>
      <c r="E18" s="113">
        <v>356702.4</v>
      </c>
      <c r="F18" s="113">
        <v>356661.4</v>
      </c>
    </row>
    <row r="19" spans="1:6" ht="21.6" customHeight="1" x14ac:dyDescent="0.25">
      <c r="A19" s="187"/>
      <c r="B19" s="189"/>
      <c r="C19" s="189"/>
      <c r="D19" s="85" t="s">
        <v>152</v>
      </c>
      <c r="E19" s="113">
        <v>0</v>
      </c>
      <c r="F19" s="113">
        <v>0</v>
      </c>
    </row>
    <row r="20" spans="1:6" ht="30" customHeight="1" x14ac:dyDescent="0.25">
      <c r="A20" s="188"/>
      <c r="B20" s="168"/>
      <c r="C20" s="168"/>
      <c r="D20" s="85" t="s">
        <v>153</v>
      </c>
      <c r="E20" s="113">
        <v>0</v>
      </c>
      <c r="F20" s="113">
        <v>0</v>
      </c>
    </row>
    <row r="21" spans="1:6" ht="30.6" customHeight="1" x14ac:dyDescent="0.25">
      <c r="A21" s="141">
        <v>4</v>
      </c>
      <c r="B21" s="167" t="s">
        <v>55</v>
      </c>
      <c r="C21" s="167" t="s">
        <v>51</v>
      </c>
      <c r="D21" s="85" t="s">
        <v>151</v>
      </c>
      <c r="E21" s="113">
        <v>11847847.6</v>
      </c>
      <c r="F21" s="113">
        <v>11793408.300000001</v>
      </c>
    </row>
    <row r="22" spans="1:6" ht="26.45" customHeight="1" x14ac:dyDescent="0.25">
      <c r="A22" s="187"/>
      <c r="B22" s="189"/>
      <c r="C22" s="189"/>
      <c r="D22" s="85" t="s">
        <v>152</v>
      </c>
      <c r="E22" s="113">
        <v>3694068.7</v>
      </c>
      <c r="F22" s="113">
        <v>3694068.7</v>
      </c>
    </row>
    <row r="23" spans="1:6" ht="26.45" customHeight="1" x14ac:dyDescent="0.25">
      <c r="A23" s="188"/>
      <c r="B23" s="168"/>
      <c r="C23" s="168"/>
      <c r="D23" s="85" t="s">
        <v>153</v>
      </c>
      <c r="E23" s="113">
        <v>0</v>
      </c>
      <c r="F23" s="113">
        <v>0</v>
      </c>
    </row>
    <row r="24" spans="1:6" ht="21.6" customHeight="1" x14ac:dyDescent="0.25">
      <c r="A24" s="141">
        <v>5</v>
      </c>
      <c r="B24" s="167" t="s">
        <v>156</v>
      </c>
      <c r="C24" s="167" t="s">
        <v>70</v>
      </c>
      <c r="D24" s="85" t="s">
        <v>151</v>
      </c>
      <c r="E24" s="113">
        <v>226463.4</v>
      </c>
      <c r="F24" s="113">
        <v>216503</v>
      </c>
    </row>
    <row r="25" spans="1:6" ht="21.6" customHeight="1" x14ac:dyDescent="0.25">
      <c r="A25" s="187"/>
      <c r="B25" s="189"/>
      <c r="C25" s="189"/>
      <c r="D25" s="85" t="s">
        <v>152</v>
      </c>
      <c r="E25" s="113">
        <v>0</v>
      </c>
      <c r="F25" s="113">
        <v>0</v>
      </c>
    </row>
    <row r="26" spans="1:6" ht="30.75" customHeight="1" x14ac:dyDescent="0.25">
      <c r="A26" s="188"/>
      <c r="B26" s="168"/>
      <c r="C26" s="168"/>
      <c r="D26" s="85" t="s">
        <v>153</v>
      </c>
      <c r="E26" s="113">
        <v>0</v>
      </c>
      <c r="F26" s="113">
        <v>0</v>
      </c>
    </row>
    <row r="27" spans="1:6" ht="21.6" customHeight="1" x14ac:dyDescent="0.25">
      <c r="A27" s="141">
        <v>6</v>
      </c>
      <c r="B27" s="167" t="s">
        <v>157</v>
      </c>
      <c r="C27" s="167" t="s">
        <v>91</v>
      </c>
      <c r="D27" s="85" t="s">
        <v>151</v>
      </c>
      <c r="E27" s="113">
        <v>0</v>
      </c>
      <c r="F27" s="113">
        <v>0</v>
      </c>
    </row>
    <row r="28" spans="1:6" ht="21.6" customHeight="1" x14ac:dyDescent="0.25">
      <c r="A28" s="187"/>
      <c r="B28" s="189"/>
      <c r="C28" s="189"/>
      <c r="D28" s="85" t="s">
        <v>152</v>
      </c>
      <c r="E28" s="113">
        <v>0</v>
      </c>
      <c r="F28" s="113">
        <v>0</v>
      </c>
    </row>
    <row r="29" spans="1:6" ht="36" customHeight="1" x14ac:dyDescent="0.25">
      <c r="A29" s="188"/>
      <c r="B29" s="168"/>
      <c r="C29" s="168"/>
      <c r="D29" s="85" t="s">
        <v>153</v>
      </c>
      <c r="E29" s="113">
        <v>0</v>
      </c>
      <c r="F29" s="113">
        <v>0</v>
      </c>
    </row>
    <row r="30" spans="1:6" ht="21.75" customHeight="1" x14ac:dyDescent="0.25">
      <c r="A30" s="141">
        <v>7</v>
      </c>
      <c r="B30" s="167" t="s">
        <v>71</v>
      </c>
      <c r="C30" s="167" t="s">
        <v>111</v>
      </c>
      <c r="D30" s="85" t="s">
        <v>151</v>
      </c>
      <c r="E30" s="113">
        <v>5379215.7999999998</v>
      </c>
      <c r="F30" s="113">
        <v>5379215.7999999998</v>
      </c>
    </row>
    <row r="31" spans="1:6" ht="27.75" customHeight="1" x14ac:dyDescent="0.25">
      <c r="A31" s="187"/>
      <c r="B31" s="189"/>
      <c r="C31" s="189"/>
      <c r="D31" s="85" t="s">
        <v>152</v>
      </c>
      <c r="E31" s="113">
        <v>1464896.1</v>
      </c>
      <c r="F31" s="113">
        <v>1464896.1</v>
      </c>
    </row>
    <row r="32" spans="1:6" ht="31.5" customHeight="1" x14ac:dyDescent="0.25">
      <c r="A32" s="188"/>
      <c r="B32" s="168"/>
      <c r="C32" s="168"/>
      <c r="D32" s="85" t="s">
        <v>153</v>
      </c>
      <c r="E32" s="113">
        <v>0</v>
      </c>
      <c r="F32" s="113">
        <v>0</v>
      </c>
    </row>
    <row r="33" spans="1:6" ht="23.25" customHeight="1" x14ac:dyDescent="0.25">
      <c r="A33" s="141">
        <v>8</v>
      </c>
      <c r="B33" s="167" t="s">
        <v>71</v>
      </c>
      <c r="C33" s="167" t="s">
        <v>92</v>
      </c>
      <c r="D33" s="85" t="s">
        <v>151</v>
      </c>
      <c r="E33" s="113">
        <v>0</v>
      </c>
      <c r="F33" s="113" t="s">
        <v>93</v>
      </c>
    </row>
    <row r="34" spans="1:6" ht="18.75" customHeight="1" x14ac:dyDescent="0.25">
      <c r="A34" s="187"/>
      <c r="B34" s="189"/>
      <c r="C34" s="189"/>
      <c r="D34" s="85" t="s">
        <v>152</v>
      </c>
      <c r="E34" s="113">
        <v>0</v>
      </c>
      <c r="F34" s="113">
        <v>0</v>
      </c>
    </row>
    <row r="35" spans="1:6" s="89" customFormat="1" ht="27.6" customHeight="1" x14ac:dyDescent="0.25">
      <c r="A35" s="188"/>
      <c r="B35" s="94"/>
      <c r="C35" s="94"/>
      <c r="D35" s="85" t="s">
        <v>153</v>
      </c>
      <c r="E35" s="113">
        <v>0</v>
      </c>
      <c r="F35" s="113">
        <v>0</v>
      </c>
    </row>
    <row r="36" spans="1:6" ht="44.25" customHeight="1" x14ac:dyDescent="0.25">
      <c r="A36" s="118"/>
      <c r="B36" s="184" t="s">
        <v>43</v>
      </c>
      <c r="C36" s="184" t="s">
        <v>84</v>
      </c>
      <c r="D36" s="119" t="s">
        <v>151</v>
      </c>
      <c r="E36" s="120">
        <f>E39+E42+E45+E48</f>
        <v>761968.6</v>
      </c>
      <c r="F36" s="120">
        <f>F39+F42+F45+F48</f>
        <v>759225.70000000007</v>
      </c>
    </row>
    <row r="37" spans="1:6" ht="18.75" customHeight="1" x14ac:dyDescent="0.25">
      <c r="A37" s="121"/>
      <c r="B37" s="185"/>
      <c r="C37" s="185"/>
      <c r="D37" s="122" t="s">
        <v>152</v>
      </c>
      <c r="E37" s="123">
        <v>0</v>
      </c>
      <c r="F37" s="123">
        <v>0</v>
      </c>
    </row>
    <row r="38" spans="1:6" ht="25.5" x14ac:dyDescent="0.25">
      <c r="A38" s="124"/>
      <c r="B38" s="186"/>
      <c r="C38" s="186"/>
      <c r="D38" s="122" t="s">
        <v>153</v>
      </c>
      <c r="E38" s="123">
        <v>0</v>
      </c>
      <c r="F38" s="123">
        <v>0</v>
      </c>
    </row>
    <row r="39" spans="1:6" ht="33" customHeight="1" x14ac:dyDescent="0.25">
      <c r="A39" s="108"/>
      <c r="B39" s="181" t="s">
        <v>45</v>
      </c>
      <c r="C39" s="181" t="s">
        <v>83</v>
      </c>
      <c r="D39" s="122" t="s">
        <v>151</v>
      </c>
      <c r="E39" s="125">
        <v>454772.2</v>
      </c>
      <c r="F39" s="125">
        <v>453272.1</v>
      </c>
    </row>
    <row r="40" spans="1:6" x14ac:dyDescent="0.25">
      <c r="A40" s="110"/>
      <c r="B40" s="182"/>
      <c r="C40" s="182"/>
      <c r="D40" s="122" t="s">
        <v>152</v>
      </c>
      <c r="E40" s="125">
        <v>0</v>
      </c>
      <c r="F40" s="125">
        <v>0</v>
      </c>
    </row>
    <row r="41" spans="1:6" ht="25.5" x14ac:dyDescent="0.25">
      <c r="A41" s="111"/>
      <c r="B41" s="183"/>
      <c r="C41" s="183"/>
      <c r="D41" s="122" t="s">
        <v>153</v>
      </c>
      <c r="E41" s="125">
        <v>0</v>
      </c>
      <c r="F41" s="125">
        <v>0</v>
      </c>
    </row>
    <row r="42" spans="1:6" ht="32.25" customHeight="1" x14ac:dyDescent="0.25">
      <c r="A42" s="108"/>
      <c r="B42" s="181" t="s">
        <v>158</v>
      </c>
      <c r="C42" s="181" t="s">
        <v>82</v>
      </c>
      <c r="D42" s="122" t="s">
        <v>151</v>
      </c>
      <c r="E42" s="125">
        <v>72610.5</v>
      </c>
      <c r="F42" s="125">
        <v>72000.899999999994</v>
      </c>
    </row>
    <row r="43" spans="1:6" ht="20.25" customHeight="1" x14ac:dyDescent="0.25">
      <c r="A43" s="110"/>
      <c r="B43" s="182"/>
      <c r="C43" s="182"/>
      <c r="D43" s="122" t="s">
        <v>152</v>
      </c>
      <c r="E43" s="125">
        <v>0</v>
      </c>
      <c r="F43" s="125">
        <v>0</v>
      </c>
    </row>
    <row r="44" spans="1:6" ht="33" customHeight="1" x14ac:dyDescent="0.25">
      <c r="A44" s="111"/>
      <c r="B44" s="183"/>
      <c r="C44" s="183"/>
      <c r="D44" s="122" t="s">
        <v>153</v>
      </c>
      <c r="E44" s="125">
        <v>0</v>
      </c>
      <c r="F44" s="125">
        <v>0</v>
      </c>
    </row>
    <row r="45" spans="1:6" ht="41.25" customHeight="1" x14ac:dyDescent="0.25">
      <c r="A45" s="108"/>
      <c r="B45" s="181" t="s">
        <v>55</v>
      </c>
      <c r="C45" s="181" t="s">
        <v>81</v>
      </c>
      <c r="D45" s="122" t="s">
        <v>151</v>
      </c>
      <c r="E45" s="125">
        <v>51977.8</v>
      </c>
      <c r="F45" s="125">
        <v>51524.3</v>
      </c>
    </row>
    <row r="46" spans="1:6" ht="21" customHeight="1" x14ac:dyDescent="0.25">
      <c r="A46" s="110"/>
      <c r="B46" s="182"/>
      <c r="C46" s="182"/>
      <c r="D46" s="122" t="s">
        <v>152</v>
      </c>
      <c r="E46" s="125">
        <v>0</v>
      </c>
      <c r="F46" s="125">
        <v>0</v>
      </c>
    </row>
    <row r="47" spans="1:6" ht="30.75" customHeight="1" x14ac:dyDescent="0.25">
      <c r="A47" s="111"/>
      <c r="B47" s="183"/>
      <c r="C47" s="183"/>
      <c r="D47" s="122" t="s">
        <v>153</v>
      </c>
      <c r="E47" s="125">
        <v>0</v>
      </c>
      <c r="F47" s="125">
        <v>0</v>
      </c>
    </row>
    <row r="48" spans="1:6" ht="38.25" customHeight="1" x14ac:dyDescent="0.25">
      <c r="A48" s="108"/>
      <c r="B48" s="181" t="s">
        <v>62</v>
      </c>
      <c r="C48" s="181" t="s">
        <v>159</v>
      </c>
      <c r="D48" s="122" t="s">
        <v>151</v>
      </c>
      <c r="E48" s="125">
        <v>182608.1</v>
      </c>
      <c r="F48" s="125">
        <v>182428.4</v>
      </c>
    </row>
    <row r="49" spans="1:6" ht="21.75" customHeight="1" x14ac:dyDescent="0.25">
      <c r="A49" s="110"/>
      <c r="B49" s="182"/>
      <c r="C49" s="182"/>
      <c r="D49" s="122" t="s">
        <v>152</v>
      </c>
      <c r="E49" s="125">
        <v>0</v>
      </c>
      <c r="F49" s="125">
        <v>0</v>
      </c>
    </row>
    <row r="50" spans="1:6" ht="25.5" x14ac:dyDescent="0.25">
      <c r="A50" s="111"/>
      <c r="B50" s="183"/>
      <c r="C50" s="183"/>
      <c r="D50" s="122" t="s">
        <v>153</v>
      </c>
      <c r="E50" s="125">
        <v>0</v>
      </c>
      <c r="F50" s="125">
        <v>0</v>
      </c>
    </row>
  </sheetData>
  <mergeCells count="40">
    <mergeCell ref="B21:B23"/>
    <mergeCell ref="C21:C23"/>
    <mergeCell ref="B24:B26"/>
    <mergeCell ref="A18:A20"/>
    <mergeCell ref="A12:A14"/>
    <mergeCell ref="A15:A17"/>
    <mergeCell ref="A21:A23"/>
    <mergeCell ref="A24:A26"/>
    <mergeCell ref="B12:B14"/>
    <mergeCell ref="C12:C14"/>
    <mergeCell ref="B15:B17"/>
    <mergeCell ref="C15:C17"/>
    <mergeCell ref="B18:B20"/>
    <mergeCell ref="C18:C20"/>
    <mergeCell ref="C24:C26"/>
    <mergeCell ref="A2:F2"/>
    <mergeCell ref="A3:F3"/>
    <mergeCell ref="A4:F4"/>
    <mergeCell ref="A5:F5"/>
    <mergeCell ref="B9:B11"/>
    <mergeCell ref="C9:C11"/>
    <mergeCell ref="A30:A32"/>
    <mergeCell ref="B27:B29"/>
    <mergeCell ref="C27:C29"/>
    <mergeCell ref="A33:A35"/>
    <mergeCell ref="B30:B32"/>
    <mergeCell ref="C30:C32"/>
    <mergeCell ref="B33:B34"/>
    <mergeCell ref="C33:C34"/>
    <mergeCell ref="A27:A29"/>
    <mergeCell ref="B36:B38"/>
    <mergeCell ref="C36:C38"/>
    <mergeCell ref="B39:B41"/>
    <mergeCell ref="C39:C41"/>
    <mergeCell ref="B48:B50"/>
    <mergeCell ref="C48:C50"/>
    <mergeCell ref="B42:B44"/>
    <mergeCell ref="C42:C44"/>
    <mergeCell ref="B45:B47"/>
    <mergeCell ref="C45:C47"/>
  </mergeCells>
  <printOptions horizontalCentered="1"/>
  <pageMargins left="0.31496062992125984" right="0.31496062992125984" top="0.19685039370078741" bottom="0.19685039370078741" header="0.19685039370078741" footer="0.31496062992125984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2</vt:i4>
      </vt:variant>
    </vt:vector>
  </HeadingPairs>
  <TitlesOfParts>
    <vt:vector size="5" baseType="lpstr">
      <vt:lpstr>таблица 8 </vt:lpstr>
      <vt:lpstr>таблица 9</vt:lpstr>
      <vt:lpstr>таблица 10 </vt:lpstr>
      <vt:lpstr>'таблица 9'!Заголовки_для_печати</vt:lpstr>
      <vt:lpstr>'таблица 10 '!Область_печати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2023-02-28T05:14:13Z</cp:lastPrinted>
  <dcterms:created xsi:type="dcterms:W3CDTF">2016-02-04T06:20:45Z</dcterms:created>
  <dcterms:modified xsi:type="dcterms:W3CDTF">2023-04-18T06:48:20Z</dcterms:modified>
</cp:coreProperties>
</file>